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 tabRatio="720"/>
  </bookViews>
  <sheets>
    <sheet name="표지" sheetId="10" r:id="rId1"/>
    <sheet name="산출내역 총괄표" sheetId="11" r:id="rId2"/>
    <sheet name="HW, 상용개발SW 집계" sheetId="2" r:id="rId3"/>
    <sheet name="개발SW(위성정보 수집 및 활용기술 요소) 부문" sheetId="12" r:id="rId4"/>
    <sheet name="전산장비(HW, 상용SW) 부문" sheetId="8" r:id="rId5"/>
    <sheet name="상주인력 투입공수" sheetId="5" r:id="rId6"/>
    <sheet name="21년 SW기술자평균임금" sheetId="9" r:id="rId7"/>
  </sheets>
  <externalReferences>
    <externalReference r:id="rId8"/>
  </externalReferences>
  <definedNames>
    <definedName name="_xlnm._FilterDatabase" localSheetId="3" hidden="1">'개발SW(위성정보 수집 및 활용기술 요소) 부문'!$A$3:$L$7</definedName>
    <definedName name="_xlnm._FilterDatabase" localSheetId="5" hidden="1">'상주인력 투입공수'!$B$4:$I$13</definedName>
    <definedName name="_xlnm._FilterDatabase" localSheetId="4" hidden="1">'전산장비(HW, 상용SW) 부문'!$A$3:$N$18</definedName>
    <definedName name="☞_기능점수__산정방법_선택" localSheetId="3">'[1]FP산정(간이법)'!#REF!</definedName>
    <definedName name="☞_기능점수__산정방법_선택">'[1]FP산정(간이법)'!#REF!</definedName>
    <definedName name="_xlnm.Print_Area" localSheetId="5">'상주인력 투입공수'!$A$1:$I$14</definedName>
    <definedName name="_xlnm.Print_Area" localSheetId="0">표지!$B$1:$N$21</definedName>
    <definedName name="기능점수방법선택" localSheetId="3">'[1]FP산정(간이법)'!#REF!</definedName>
    <definedName name="기능점수방법선택">'[1]FP산정(간이법)'!#REF!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8" l="1"/>
  <c r="M19" i="8" l="1"/>
  <c r="L19" i="8"/>
  <c r="J19" i="8"/>
  <c r="I7" i="5" l="1"/>
  <c r="M13" i="8" l="1"/>
  <c r="M15" i="8"/>
  <c r="M11" i="8"/>
  <c r="M9" i="8"/>
  <c r="M7" i="8"/>
  <c r="M5" i="8"/>
  <c r="J11" i="8"/>
  <c r="J5" i="8"/>
  <c r="L13" i="8"/>
  <c r="J13" i="8"/>
  <c r="J15" i="8"/>
  <c r="L15" i="8"/>
  <c r="J17" i="8"/>
  <c r="L17" i="8"/>
  <c r="M17" i="8"/>
  <c r="L11" i="8"/>
  <c r="H11" i="8"/>
  <c r="H17" i="8" l="1"/>
  <c r="H13" i="8"/>
  <c r="F7" i="12" l="1"/>
  <c r="F8" i="12" s="1"/>
  <c r="H7" i="12" l="1"/>
  <c r="K7" i="12" l="1"/>
  <c r="K8" i="12" s="1"/>
  <c r="H8" i="12"/>
  <c r="J7" i="12"/>
  <c r="J8" i="12" s="1"/>
  <c r="H15" i="8" l="1"/>
  <c r="H9" i="8" l="1"/>
  <c r="H7" i="8"/>
  <c r="H5" i="8"/>
  <c r="H20" i="8" l="1"/>
  <c r="L7" i="8"/>
  <c r="L9" i="8"/>
  <c r="J7" i="8"/>
  <c r="J9" i="8"/>
  <c r="L5" i="8" l="1"/>
  <c r="J20" i="8"/>
  <c r="G8" i="5"/>
  <c r="I6" i="5"/>
  <c r="L20" i="8" l="1"/>
  <c r="M20" i="8"/>
  <c r="G9" i="5"/>
  <c r="G10" i="5" s="1"/>
  <c r="G11" i="5" l="1"/>
  <c r="G13" i="5" s="1"/>
  <c r="K13" i="5" s="1"/>
  <c r="J15" i="10" l="1"/>
</calcChain>
</file>

<file path=xl/sharedStrings.xml><?xml version="1.0" encoding="utf-8"?>
<sst xmlns="http://schemas.openxmlformats.org/spreadsheetml/2006/main" count="166" uniqueCount="137">
  <si>
    <t>1. 하드웨어  집계표</t>
    <phoneticPr fontId="10" type="noConversion"/>
  </si>
  <si>
    <t xml:space="preserve">시스템 </t>
  </si>
  <si>
    <t>3. 네트워크 장비</t>
  </si>
  <si>
    <t>합계</t>
  </si>
  <si>
    <t>[산출내역 총괄표]</t>
    <phoneticPr fontId="17" type="noConversion"/>
  </si>
  <si>
    <t>(단위 : 원)</t>
    <phoneticPr fontId="17" type="noConversion"/>
  </si>
  <si>
    <t>구 분</t>
    <phoneticPr fontId="17" type="noConversion"/>
  </si>
  <si>
    <t>소계</t>
    <phoneticPr fontId="17" type="noConversion"/>
  </si>
  <si>
    <t>비 고</t>
    <phoneticPr fontId="17" type="noConversion"/>
  </si>
  <si>
    <t>유지관리</t>
    <phoneticPr fontId="17" type="noConversion"/>
  </si>
  <si>
    <t>인프라(H/W,S/W)</t>
    <phoneticPr fontId="17" type="noConversion"/>
  </si>
  <si>
    <t>운영지원</t>
    <phoneticPr fontId="17" type="noConversion"/>
  </si>
  <si>
    <t>시스템 운영지원</t>
    <phoneticPr fontId="17" type="noConversion"/>
  </si>
  <si>
    <t>총계</t>
    <phoneticPr fontId="17" type="noConversion"/>
  </si>
  <si>
    <t>업무 구분</t>
    <phoneticPr fontId="34" type="noConversion"/>
  </si>
  <si>
    <t>직무</t>
    <phoneticPr fontId="34" type="noConversion"/>
  </si>
  <si>
    <t>투입구분</t>
    <phoneticPr fontId="34" type="noConversion"/>
  </si>
  <si>
    <t>ⓐ평균임금
(Month)</t>
    <phoneticPr fontId="34" type="noConversion"/>
  </si>
  <si>
    <t>ⓑ투입기간
(Month)</t>
    <phoneticPr fontId="34" type="noConversion"/>
  </si>
  <si>
    <t>ⓒ투입률
(업무 비중)</t>
  </si>
  <si>
    <t>직접인건비
(ⓐxⓑxⓒ)</t>
    <phoneticPr fontId="34" type="noConversion"/>
  </si>
  <si>
    <t>총 투입공수</t>
    <phoneticPr fontId="17" type="noConversion"/>
  </si>
  <si>
    <t>투입기간 * 투입률</t>
  </si>
  <si>
    <t>직접인건비 합계</t>
    <phoneticPr fontId="34" type="noConversion"/>
  </si>
  <si>
    <t>∑(직무별 투입공수 x 평균임금)</t>
    <phoneticPr fontId="34" type="noConversion"/>
  </si>
  <si>
    <t>제경비</t>
    <phoneticPr fontId="34" type="noConversion"/>
  </si>
  <si>
    <t>기술료</t>
    <phoneticPr fontId="34" type="noConversion"/>
  </si>
  <si>
    <t>직접경비</t>
    <phoneticPr fontId="34" type="noConversion"/>
  </si>
  <si>
    <t>직접인건비 + 제경비 + 기술료 + 직접경비</t>
    <phoneticPr fontId="34" type="noConversion"/>
  </si>
  <si>
    <t>(단위: 원)</t>
    <phoneticPr fontId="8" type="noConversion"/>
  </si>
  <si>
    <t>구 분</t>
  </si>
  <si>
    <t>일평균 임금</t>
  </si>
  <si>
    <t>월평균 임금</t>
  </si>
  <si>
    <t>시간평균 임금</t>
  </si>
  <si>
    <t>한국소프트웨어산업협회장</t>
  </si>
  <si>
    <t>구분</t>
    <phoneticPr fontId="8" type="noConversion"/>
  </si>
  <si>
    <t>코드</t>
    <phoneticPr fontId="8" type="noConversion"/>
  </si>
  <si>
    <t>품명</t>
    <phoneticPr fontId="8" type="noConversion"/>
  </si>
  <si>
    <t>모델</t>
    <phoneticPr fontId="8" type="noConversion"/>
  </si>
  <si>
    <t>용도</t>
    <phoneticPr fontId="8" type="noConversion"/>
  </si>
  <si>
    <t>규격</t>
    <phoneticPr fontId="8" type="noConversion"/>
  </si>
  <si>
    <t>수량</t>
    <phoneticPr fontId="8" type="noConversion"/>
  </si>
  <si>
    <t>도입년도</t>
    <phoneticPr fontId="8" type="noConversion"/>
  </si>
  <si>
    <t>서버</t>
    <phoneticPr fontId="8" type="noConversion"/>
  </si>
  <si>
    <t>기타</t>
    <phoneticPr fontId="8" type="noConversion"/>
  </si>
  <si>
    <t>소프트웨어</t>
    <phoneticPr fontId="8" type="noConversion"/>
  </si>
  <si>
    <t>기반시설</t>
    <phoneticPr fontId="8" type="noConversion"/>
  </si>
  <si>
    <t>스토리지</t>
    <phoneticPr fontId="8" type="noConversion"/>
  </si>
  <si>
    <t>보안장치</t>
    <phoneticPr fontId="8" type="noConversion"/>
  </si>
  <si>
    <t>네트워크</t>
    <phoneticPr fontId="8" type="noConversion"/>
  </si>
  <si>
    <t>워크스테이션</t>
    <phoneticPr fontId="8" type="noConversion"/>
  </si>
  <si>
    <t>1. 기반시설 장비</t>
    <phoneticPr fontId="17" type="noConversion"/>
  </si>
  <si>
    <t>도입단가</t>
    <phoneticPr fontId="8" type="noConversion"/>
  </si>
  <si>
    <t>도입금액</t>
    <phoneticPr fontId="8" type="noConversion"/>
  </si>
  <si>
    <t>유지보수요율</t>
    <phoneticPr fontId="17" type="noConversion"/>
  </si>
  <si>
    <t>사업연도</t>
    <phoneticPr fontId="8" type="noConversion"/>
  </si>
  <si>
    <t>합계</t>
    <phoneticPr fontId="17" type="noConversion"/>
  </si>
  <si>
    <t>2. 기타</t>
    <phoneticPr fontId="17" type="noConversion"/>
  </si>
  <si>
    <t xml:space="preserve">통계법 제27조(통계의 공표)에 따라 『2020년 SW기술자 임금실태조사 (통계승인 제375001호)』의 
SW기술자 평균임금을 공표합니다. </t>
    <phoneticPr fontId="8" type="noConversion"/>
  </si>
  <si>
    <t>1. IT기획자</t>
  </si>
  <si>
    <t>2. IT컨설턴트</t>
  </si>
  <si>
    <t>3. 정보보호컨설턴트</t>
  </si>
  <si>
    <t>4. 업무분석가</t>
  </si>
  <si>
    <t>5. 데이터분석가</t>
  </si>
  <si>
    <t>6. IT PM</t>
  </si>
  <si>
    <t>7. IT PMO</t>
  </si>
  <si>
    <t>8. SW 아키텍트</t>
  </si>
  <si>
    <t>9. Infrastructure아키텍트</t>
  </si>
  <si>
    <t>10. 데이터 아키텍트</t>
  </si>
  <si>
    <t>11. UI/UX 개발자</t>
  </si>
  <si>
    <t>12. UI/UX 디자이너</t>
  </si>
  <si>
    <t>13. 응용SW 개발자</t>
  </si>
  <si>
    <t>14. 시스템SW 개발자</t>
  </si>
  <si>
    <t>15. 임베디드SW 개발자</t>
  </si>
  <si>
    <t>16. 데이터베이스 운용자</t>
  </si>
  <si>
    <t>17. NW엔지니어</t>
  </si>
  <si>
    <t>19. IT지원 기술자</t>
  </si>
  <si>
    <t>20. SW제품 기획자</t>
  </si>
  <si>
    <t>21. IT서비스 기획자</t>
  </si>
  <si>
    <t>22. IT기술영업</t>
  </si>
  <si>
    <t>23. IT품질관리자</t>
  </si>
  <si>
    <t>24. IT테스터</t>
  </si>
  <si>
    <t>25. IT감리</t>
  </si>
  <si>
    <t>26. IT감사</t>
  </si>
  <si>
    <t>27. 정보보호관리자</t>
  </si>
  <si>
    <t>28. 침해사고대응전문가</t>
  </si>
  <si>
    <t>29 IT교육강사</t>
  </si>
  <si>
    <t>&lt;본 평균임금을 SW사업대가 활용시 유의사항&gt;
  ※ 본 조사결과는 SW사업에서 반드시 활용해야 하는 강제사항은 아님
   * SW기술자 평균임금은 소프트웨어산업진흥법 제22조(소프트웨어사업의 대가지급) 4항 ‘소프트웨어기술자의 
     노임단가’를 지칭함
   * SW기술자 평균임금은 기본급, 제수당, 상여금, 퇴직급여충당금, 법인부담금을 모두 포함한 결과임
   * 일평균임금은 월평균÷근무일수(20.9일), 시간평균임금은 일평균÷8시간으로 각각 산정함
   * 월평균 근무일수는 휴일, 법정공휴일 등을 제외한 업체가 응답한 근무일의 평균이며, 이는 개인의 휴가 
     사용여부와는 무관함
   * SW기술자 평균임금은 2019년 대비 5.0% 증가함
   *  IT직무 중 26. IT감사, 29.IT교육강사는 유효응답 표본이 적어 활용시 유의해야함</t>
    <phoneticPr fontId="8" type="noConversion"/>
  </si>
  <si>
    <t>[시행일] 2021년 1월 1일부터 2021년 12월 31일까지 적용</t>
    <phoneticPr fontId="8" type="noConversion"/>
  </si>
  <si>
    <t>18. IT시스템운용자</t>
    <phoneticPr fontId="17" type="noConversion"/>
  </si>
  <si>
    <t>4. 서버</t>
    <phoneticPr fontId="17" type="noConversion"/>
  </si>
  <si>
    <t>5. 스토리지 및 백업장치</t>
    <phoneticPr fontId="9" type="noConversion"/>
  </si>
  <si>
    <t>6. 워크스테이션</t>
    <phoneticPr fontId="17" type="noConversion"/>
  </si>
  <si>
    <t>(단위 : 원, 부가세 포함)</t>
    <phoneticPr fontId="17" type="noConversion"/>
  </si>
  <si>
    <t>직접인건비의 120%</t>
    <phoneticPr fontId="34" type="noConversion"/>
  </si>
  <si>
    <t>(직접인건비 + 제경비)의 15%</t>
    <phoneticPr fontId="34" type="noConversion"/>
  </si>
  <si>
    <t>비고</t>
    <phoneticPr fontId="17" type="noConversion"/>
  </si>
  <si>
    <t>유지보수비용</t>
    <phoneticPr fontId="10" type="noConversion"/>
  </si>
  <si>
    <t>유지보수비용</t>
    <phoneticPr fontId="17" type="noConversion"/>
  </si>
  <si>
    <t>비고</t>
    <phoneticPr fontId="10" type="noConversion"/>
  </si>
  <si>
    <t>도입단가</t>
    <phoneticPr fontId="17" type="noConversion"/>
  </si>
  <si>
    <t>H/W</t>
    <phoneticPr fontId="17" type="noConversion"/>
  </si>
  <si>
    <t>2. 정보보안</t>
    <phoneticPr fontId="9" type="noConversion"/>
  </si>
  <si>
    <t>운영지원비 합계(부가세 포함)</t>
    <phoneticPr fontId="34" type="noConversion"/>
  </si>
  <si>
    <t>비고</t>
    <phoneticPr fontId="8" type="noConversion"/>
  </si>
  <si>
    <t>[첨부 3] 2021년 적용 SW기술자 평균 임금 공표</t>
    <phoneticPr fontId="8" type="noConversion"/>
  </si>
  <si>
    <t>○ 투입공수 방식 운영지원비 산정</t>
    <phoneticPr fontId="17" type="noConversion"/>
  </si>
  <si>
    <t>S/W, 정보보안장치 등</t>
    <phoneticPr fontId="17" type="noConversion"/>
  </si>
  <si>
    <t>1. 소프트웨어 등</t>
    <phoneticPr fontId="17" type="noConversion"/>
  </si>
  <si>
    <t>설  계  예  산  서</t>
    <phoneticPr fontId="34" type="noConversion"/>
  </si>
  <si>
    <t xml:space="preserve">총 사업비 </t>
    <phoneticPr fontId="34" type="noConversion"/>
  </si>
  <si>
    <t>:</t>
    <phoneticPr fontId="34" type="noConversion"/>
  </si>
  <si>
    <t>원</t>
    <phoneticPr fontId="34" type="noConversion"/>
  </si>
  <si>
    <t>국 토 지 리 정 보 원</t>
    <phoneticPr fontId="34" type="noConversion"/>
  </si>
  <si>
    <t>【SW기술자 평균임금】</t>
    <phoneticPr fontId="8" type="noConversion"/>
  </si>
  <si>
    <t>유지보수금액(12개월)</t>
    <phoneticPr fontId="17" type="noConversion"/>
  </si>
  <si>
    <t>개발단가</t>
    <phoneticPr fontId="8" type="noConversion"/>
  </si>
  <si>
    <t>국토위성정보
수집활용시스템 및
 활용기초기술</t>
    <phoneticPr fontId="8" type="noConversion"/>
  </si>
  <si>
    <t>개발년도</t>
    <phoneticPr fontId="8" type="noConversion"/>
  </si>
  <si>
    <t>수집시스템</t>
    <phoneticPr fontId="17" type="noConversion"/>
  </si>
  <si>
    <t>활용시스템</t>
    <phoneticPr fontId="17" type="noConversion"/>
  </si>
  <si>
    <t>3.  개발 소프트웨어/보안 집계표</t>
    <phoneticPr fontId="10" type="noConversion"/>
  </si>
  <si>
    <t>2.  상용 소프트웨어/보안 집계표</t>
    <phoneticPr fontId="10" type="noConversion"/>
  </si>
  <si>
    <t>개발 SW</t>
    <phoneticPr fontId="17" type="noConversion"/>
  </si>
  <si>
    <t>S/W</t>
    <phoneticPr fontId="17" type="noConversion"/>
  </si>
  <si>
    <t>규격</t>
    <phoneticPr fontId="8" type="noConversion"/>
  </si>
  <si>
    <t>근거</t>
    <phoneticPr fontId="17" type="noConversion"/>
  </si>
  <si>
    <t>2022년도</t>
    <phoneticPr fontId="34" type="noConversion"/>
  </si>
  <si>
    <t>2022년도 국토위성센터 시스템 유지관리</t>
    <phoneticPr fontId="34" type="noConversion"/>
  </si>
  <si>
    <t>최종 유지보수금액</t>
    <phoneticPr fontId="17" type="noConversion"/>
  </si>
  <si>
    <t>최종유지보수금액</t>
    <phoneticPr fontId="17" type="noConversion"/>
  </si>
  <si>
    <t>운영지원</t>
    <phoneticPr fontId="17" type="noConversion"/>
  </si>
  <si>
    <t>지원업무</t>
    <phoneticPr fontId="17" type="noConversion"/>
  </si>
  <si>
    <t>[첨부 1] 국토위성정보 수집활용기술 개발 내역 및 보수금액 산정표</t>
    <phoneticPr fontId="8" type="noConversion"/>
  </si>
  <si>
    <t>[첨부 2] 국토위성센터 인프라 장비 내역 및 보수금액 산정표</t>
    <phoneticPr fontId="8" type="noConversion"/>
  </si>
  <si>
    <t>[첨부 3]  투입공수 방식 운영지원비 산정</t>
    <phoneticPr fontId="17" type="noConversion"/>
  </si>
  <si>
    <t xml:space="preserve">(소프트웨어사업 대가산정 가이드, 2021. KOSA) </t>
    <phoneticPr fontId="3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</si>
</sst>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3" formatCode="_-* #,##0.00_-;\-* #,##0.00_-;_-* &quot;-&quot;??_-;_-@_-"/>
    <numFmt numFmtId="24" formatCode="\$#,##0_);[Red]\(\$#,##0\)"/>
    <numFmt numFmtId="176" formatCode="_-[$€-2]* #,##0.00_-;\-[$€-2]* #,##0.00_-;_-[$€-2]* &quot;-&quot;??_-"/>
    <numFmt numFmtId="177" formatCode="0_ "/>
    <numFmt numFmtId="178" formatCode="_-* #,##0_-;\-* #,##0_-;_-* &quot;-&quot;??_-;_-@_-"/>
    <numFmt numFmtId="179" formatCode="#,##0.000"/>
    <numFmt numFmtId="180" formatCode="#,##0_);[Red]\(#,##0\)"/>
    <numFmt numFmtId="181" formatCode="#,##0_ "/>
  </numFmts>
  <fonts count="70">
    <font>
      <sz val="11"/>
      <color theme="1"/>
      <name val="굴림체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1"/>
      <color theme="1"/>
      <name val="굴림체"/>
      <family val="3"/>
      <charset val="129"/>
    </font>
    <font>
      <sz val="11"/>
      <name val="굴림체"/>
      <family val="3"/>
      <charset val="129"/>
    </font>
    <font>
      <sz val="18"/>
      <color indexed="8"/>
      <name val="맑은 고딕"/>
      <family val="3"/>
      <charset val="129"/>
    </font>
    <font>
      <sz val="8"/>
      <name val="굴림체"/>
      <family val="3"/>
      <charset val="129"/>
    </font>
    <font>
      <sz val="11"/>
      <color indexed="8"/>
      <name val="-2002"/>
      <family val="1"/>
      <charset val="129"/>
    </font>
    <font>
      <sz val="11"/>
      <color indexed="8"/>
      <name val="가는각진제목체"/>
      <family val="1"/>
      <charset val="129"/>
    </font>
    <font>
      <sz val="11"/>
      <color indexed="8"/>
      <name val="맑은 고딕"/>
      <family val="3"/>
      <charset val="129"/>
    </font>
    <font>
      <sz val="11"/>
      <color theme="1"/>
      <name val="가는각진제목체"/>
      <family val="1"/>
      <charset val="129"/>
    </font>
    <font>
      <sz val="13"/>
      <color indexed="8"/>
      <name val="한양신명조"/>
      <family val="3"/>
      <charset val="129"/>
    </font>
    <font>
      <b/>
      <sz val="16"/>
      <color theme="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sz val="11"/>
      <color theme="1"/>
      <name val="맑은 고딕"/>
      <family val="3"/>
      <charset val="129"/>
    </font>
    <font>
      <sz val="10"/>
      <name val="MS Sans Serif"/>
      <family val="2"/>
    </font>
    <font>
      <sz val="10"/>
      <name val="맑은 고딕"/>
      <family val="3"/>
      <charset val="129"/>
      <scheme val="major"/>
    </font>
    <font>
      <sz val="8"/>
      <name val="맑은 고딕"/>
      <family val="3"/>
      <charset val="129"/>
      <scheme val="major"/>
    </font>
    <font>
      <sz val="8"/>
      <name val="돋움"/>
      <family val="3"/>
      <charset val="129"/>
    </font>
    <font>
      <b/>
      <sz val="12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Arial"/>
      <family val="2"/>
    </font>
    <font>
      <b/>
      <sz val="11"/>
      <color theme="1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1"/>
      <color rgb="FF000000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12"/>
      <name val="바탕체"/>
      <family val="1"/>
      <charset val="129"/>
    </font>
    <font>
      <sz val="9"/>
      <color theme="1"/>
      <name val="맑은 고딕"/>
      <family val="3"/>
      <charset val="129"/>
    </font>
    <font>
      <shadow/>
      <sz val="17"/>
      <color rgb="FF000000"/>
      <name val="HY헤드라인M"/>
      <family val="1"/>
      <charset val="129"/>
    </font>
    <font>
      <b/>
      <sz val="12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2"/>
      <color rgb="FF000000"/>
      <name val="맑은 고딕"/>
      <family val="3"/>
      <charset val="129"/>
      <scheme val="major"/>
    </font>
    <font>
      <b/>
      <sz val="14"/>
      <name val="맑은 고딕"/>
      <family val="3"/>
      <charset val="129"/>
    </font>
    <font>
      <b/>
      <sz val="16"/>
      <name val="맑은 고딕"/>
      <family val="3"/>
      <charset val="129"/>
    </font>
    <font>
      <sz val="11"/>
      <name val="돋움"/>
      <family val="3"/>
      <charset val="129"/>
    </font>
    <font>
      <sz val="12"/>
      <name val="맑은 고딕"/>
      <family val="3"/>
      <charset val="129"/>
    </font>
    <font>
      <sz val="9"/>
      <name val="맑은 고딕"/>
      <family val="3"/>
      <charset val="129"/>
    </font>
    <font>
      <b/>
      <sz val="21"/>
      <name val="맑은 고딕"/>
      <family val="3"/>
      <charset val="129"/>
    </font>
    <font>
      <b/>
      <sz val="28"/>
      <name val="맑은 고딕"/>
      <family val="3"/>
      <charset val="129"/>
    </font>
    <font>
      <b/>
      <sz val="12"/>
      <name val="맑은 고딕"/>
      <family val="3"/>
      <charset val="129"/>
    </font>
    <font>
      <b/>
      <sz val="12"/>
      <color rgb="FF0000FF"/>
      <name val="맑은 고딕"/>
      <family val="3"/>
      <charset val="129"/>
    </font>
    <font>
      <sz val="11"/>
      <color rgb="FF0000FF"/>
      <name val="맑은 고딕"/>
      <family val="3"/>
      <charset val="129"/>
      <scheme val="minor"/>
    </font>
    <font>
      <b/>
      <sz val="20"/>
      <name val="맑은 고딕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color rgb="FF000000"/>
      <name val="한양중고딕"/>
      <family val="3"/>
      <charset val="129"/>
    </font>
    <font>
      <sz val="10"/>
      <color rgb="FF000000"/>
      <name val="HCI Poppy"/>
      <family val="2"/>
    </font>
    <font>
      <sz val="10"/>
      <color rgb="FF000000"/>
      <name val="HY헤드라인M"/>
      <family val="1"/>
      <charset val="129"/>
    </font>
    <font>
      <shadow/>
      <u/>
      <sz val="12"/>
      <color rgb="FF000000"/>
      <name val="HY헤드라인M"/>
      <family val="1"/>
      <charset val="129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BBBB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medium">
        <color indexed="63"/>
      </left>
      <right style="thin">
        <color indexed="55"/>
      </right>
      <top style="medium">
        <color indexed="63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63"/>
      </top>
      <bottom style="thin">
        <color indexed="55"/>
      </bottom>
      <diagonal/>
    </border>
    <border>
      <left style="thin">
        <color indexed="55"/>
      </left>
      <right style="medium">
        <color indexed="63"/>
      </right>
      <top style="medium">
        <color indexed="63"/>
      </top>
      <bottom style="thin">
        <color indexed="55"/>
      </bottom>
      <diagonal/>
    </border>
    <border>
      <left style="thin">
        <color indexed="55"/>
      </left>
      <right style="medium">
        <color indexed="63"/>
      </right>
      <top style="thin">
        <color indexed="55"/>
      </top>
      <bottom style="thin">
        <color indexed="55"/>
      </bottom>
      <diagonal/>
    </border>
    <border>
      <left style="medium">
        <color indexed="63"/>
      </left>
      <right style="thin">
        <color indexed="55"/>
      </right>
      <top style="thin">
        <color indexed="55"/>
      </top>
      <bottom style="medium">
        <color indexed="6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indexed="55"/>
      </left>
      <right style="medium">
        <color auto="1"/>
      </right>
      <top style="thin">
        <color indexed="55"/>
      </top>
      <bottom style="medium">
        <color indexed="63"/>
      </bottom>
      <diagonal/>
    </border>
    <border>
      <left style="thin">
        <color indexed="55"/>
      </left>
      <right style="medium">
        <color auto="1"/>
      </right>
      <top style="thin">
        <color indexed="55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/>
      <right style="medium">
        <color theme="1"/>
      </right>
      <top style="thin">
        <color indexed="55"/>
      </top>
      <bottom/>
      <diagonal/>
    </border>
    <border>
      <left/>
      <right style="medium">
        <color theme="1"/>
      </right>
      <top/>
      <bottom style="thin">
        <color indexed="55"/>
      </bottom>
      <diagonal/>
    </border>
    <border>
      <left/>
      <right/>
      <top/>
      <bottom style="medium">
        <color indexed="63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indexed="64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176" fontId="7" fillId="0" borderId="0">
      <alignment vertical="center"/>
    </xf>
    <xf numFmtId="41" fontId="15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24" fontId="31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41" fontId="14" fillId="0" borderId="0" applyFont="0" applyFill="0" applyBorder="0" applyAlignment="0" applyProtection="0">
      <alignment vertical="center"/>
    </xf>
    <xf numFmtId="0" fontId="38" fillId="0" borderId="0"/>
    <xf numFmtId="0" fontId="31" fillId="0" borderId="0" applyNumberFormat="0" applyFont="0" applyFill="0" applyBorder="0" applyAlignment="0" applyProtection="0"/>
    <xf numFmtId="0" fontId="47" fillId="0" borderId="0"/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6" fillId="0" borderId="0"/>
  </cellStyleXfs>
  <cellXfs count="270">
    <xf numFmtId="0" fontId="0" fillId="0" borderId="0" xfId="0">
      <alignment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0" borderId="6" xfId="0" applyFont="1" applyBorder="1">
      <alignment vertical="center"/>
    </xf>
    <xf numFmtId="41" fontId="19" fillId="0" borderId="7" xfId="3" applyFont="1" applyBorder="1" applyAlignment="1">
      <alignment vertical="center"/>
    </xf>
    <xf numFmtId="41" fontId="19" fillId="0" borderId="8" xfId="3" applyFont="1" applyBorder="1" applyAlignment="1">
      <alignment vertical="center"/>
    </xf>
    <xf numFmtId="0" fontId="18" fillId="0" borderId="9" xfId="0" applyFont="1" applyBorder="1">
      <alignment vertical="center"/>
    </xf>
    <xf numFmtId="41" fontId="19" fillId="0" borderId="10" xfId="3" applyFont="1" applyBorder="1" applyAlignment="1">
      <alignment vertical="center"/>
    </xf>
    <xf numFmtId="41" fontId="19" fillId="0" borderId="11" xfId="3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41" fontId="21" fillId="0" borderId="13" xfId="0" applyNumberFormat="1" applyFont="1" applyBorder="1">
      <alignment vertical="center"/>
    </xf>
    <xf numFmtId="0" fontId="18" fillId="3" borderId="14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41" fontId="19" fillId="0" borderId="17" xfId="3" applyFont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41" fontId="21" fillId="0" borderId="19" xfId="0" applyNumberFormat="1" applyFont="1" applyBorder="1">
      <alignment vertical="center"/>
    </xf>
    <xf numFmtId="43" fontId="0" fillId="0" borderId="0" xfId="0" applyNumberFormat="1">
      <alignment vertical="center"/>
    </xf>
    <xf numFmtId="41" fontId="0" fillId="0" borderId="0" xfId="0" applyNumberFormat="1">
      <alignment vertical="center"/>
    </xf>
    <xf numFmtId="0" fontId="7" fillId="0" borderId="0" xfId="0" applyFont="1">
      <alignment vertical="center"/>
    </xf>
    <xf numFmtId="0" fontId="7" fillId="0" borderId="23" xfId="0" applyFont="1" applyBorder="1">
      <alignment vertical="center"/>
    </xf>
    <xf numFmtId="0" fontId="11" fillId="0" borderId="24" xfId="0" applyFont="1" applyBorder="1" applyAlignment="1">
      <alignment horizontal="right" vertical="center"/>
    </xf>
    <xf numFmtId="0" fontId="24" fillId="4" borderId="28" xfId="0" applyFont="1" applyFill="1" applyBorder="1" applyAlignment="1">
      <alignment horizontal="center" vertical="center"/>
    </xf>
    <xf numFmtId="0" fontId="24" fillId="4" borderId="27" xfId="0" applyFont="1" applyFill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41" fontId="25" fillId="2" borderId="35" xfId="0" applyNumberFormat="1" applyFont="1" applyFill="1" applyBorder="1">
      <alignment vertical="center"/>
    </xf>
    <xf numFmtId="0" fontId="26" fillId="2" borderId="37" xfId="0" applyFont="1" applyFill="1" applyBorder="1" applyAlignment="1">
      <alignment horizontal="center" vertical="center"/>
    </xf>
    <xf numFmtId="0" fontId="28" fillId="0" borderId="0" xfId="0" applyFont="1">
      <alignment vertical="center"/>
    </xf>
    <xf numFmtId="0" fontId="30" fillId="0" borderId="0" xfId="0" applyFont="1">
      <alignment vertical="center"/>
    </xf>
    <xf numFmtId="0" fontId="32" fillId="0" borderId="38" xfId="5" applyNumberFormat="1" applyFont="1" applyFill="1" applyBorder="1" applyAlignment="1">
      <alignment vertical="center"/>
    </xf>
    <xf numFmtId="0" fontId="33" fillId="0" borderId="39" xfId="5" applyNumberFormat="1" applyFont="1" applyFill="1" applyBorder="1" applyAlignment="1">
      <alignment vertical="center"/>
    </xf>
    <xf numFmtId="0" fontId="33" fillId="0" borderId="22" xfId="5" applyNumberFormat="1" applyFont="1" applyFill="1" applyBorder="1" applyAlignment="1">
      <alignment horizontal="right" vertical="center"/>
    </xf>
    <xf numFmtId="0" fontId="32" fillId="0" borderId="23" xfId="5" applyNumberFormat="1" applyFont="1" applyFill="1" applyBorder="1" applyAlignment="1">
      <alignment vertical="center"/>
    </xf>
    <xf numFmtId="0" fontId="33" fillId="0" borderId="0" xfId="5" applyNumberFormat="1" applyFont="1" applyFill="1" applyBorder="1" applyAlignment="1">
      <alignment vertical="center"/>
    </xf>
    <xf numFmtId="0" fontId="32" fillId="0" borderId="24" xfId="5" applyNumberFormat="1" applyFont="1" applyFill="1" applyBorder="1" applyAlignment="1">
      <alignment horizontal="right" vertical="center"/>
    </xf>
    <xf numFmtId="0" fontId="35" fillId="0" borderId="40" xfId="0" applyFont="1" applyBorder="1">
      <alignment vertical="center"/>
    </xf>
    <xf numFmtId="0" fontId="28" fillId="0" borderId="41" xfId="0" applyFont="1" applyBorder="1">
      <alignment vertical="center"/>
    </xf>
    <xf numFmtId="0" fontId="28" fillId="0" borderId="42" xfId="0" applyFont="1" applyBorder="1" applyAlignment="1">
      <alignment horizontal="right" vertical="center"/>
    </xf>
    <xf numFmtId="0" fontId="36" fillId="6" borderId="28" xfId="6" applyNumberFormat="1" applyFont="1" applyFill="1" applyBorder="1" applyAlignment="1">
      <alignment horizontal="center" vertical="center" wrapText="1"/>
    </xf>
    <xf numFmtId="0" fontId="36" fillId="6" borderId="26" xfId="6" applyNumberFormat="1" applyFont="1" applyFill="1" applyBorder="1" applyAlignment="1">
      <alignment horizontal="center" vertical="center" wrapText="1"/>
    </xf>
    <xf numFmtId="0" fontId="36" fillId="6" borderId="27" xfId="6" applyNumberFormat="1" applyFont="1" applyFill="1" applyBorder="1" applyAlignment="1">
      <alignment horizontal="center" vertical="center" wrapText="1"/>
    </xf>
    <xf numFmtId="177" fontId="32" fillId="0" borderId="1" xfId="7" applyNumberFormat="1" applyFont="1" applyFill="1" applyBorder="1" applyAlignment="1">
      <alignment horizontal="center" vertical="center" wrapText="1"/>
    </xf>
    <xf numFmtId="41" fontId="32" fillId="0" borderId="1" xfId="8" applyFont="1" applyFill="1" applyBorder="1" applyAlignment="1">
      <alignment vertical="center" wrapText="1"/>
    </xf>
    <xf numFmtId="9" fontId="32" fillId="0" borderId="1" xfId="9" applyNumberFormat="1" applyFont="1" applyBorder="1" applyAlignment="1">
      <alignment horizontal="center" vertical="center" wrapText="1"/>
    </xf>
    <xf numFmtId="41" fontId="32" fillId="0" borderId="1" xfId="8" applyFont="1" applyFill="1" applyBorder="1" applyAlignment="1">
      <alignment vertical="center"/>
    </xf>
    <xf numFmtId="177" fontId="40" fillId="0" borderId="36" xfId="7" applyNumberFormat="1" applyFont="1" applyFill="1" applyBorder="1" applyAlignment="1">
      <alignment horizontal="center" vertical="center" wrapText="1"/>
    </xf>
    <xf numFmtId="177" fontId="40" fillId="0" borderId="37" xfId="7" applyNumberFormat="1" applyFont="1" applyFill="1" applyBorder="1" applyAlignment="1">
      <alignment horizontal="center" vertical="center" wrapText="1"/>
    </xf>
    <xf numFmtId="0" fontId="39" fillId="0" borderId="50" xfId="10" applyNumberFormat="1" applyFont="1" applyFill="1" applyBorder="1" applyAlignment="1">
      <alignment horizontal="center" vertical="center"/>
    </xf>
    <xf numFmtId="9" fontId="43" fillId="8" borderId="1" xfId="10" applyNumberFormat="1" applyFont="1" applyFill="1" applyBorder="1" applyAlignment="1">
      <alignment horizontal="center" vertical="center"/>
    </xf>
    <xf numFmtId="0" fontId="39" fillId="0" borderId="53" xfId="10" applyNumberFormat="1" applyFont="1" applyFill="1" applyBorder="1" applyAlignment="1">
      <alignment horizontal="center" vertical="center"/>
    </xf>
    <xf numFmtId="0" fontId="48" fillId="0" borderId="0" xfId="0" applyFont="1">
      <alignment vertical="center"/>
    </xf>
    <xf numFmtId="0" fontId="4" fillId="0" borderId="0" xfId="12">
      <alignment vertical="center"/>
    </xf>
    <xf numFmtId="0" fontId="52" fillId="10" borderId="1" xfId="12" applyFont="1" applyFill="1" applyBorder="1" applyAlignment="1">
      <alignment horizontal="center" vertical="center"/>
    </xf>
    <xf numFmtId="41" fontId="52" fillId="10" borderId="1" xfId="13" applyFont="1" applyFill="1" applyBorder="1" applyAlignment="1">
      <alignment horizontal="center" vertical="center"/>
    </xf>
    <xf numFmtId="41" fontId="0" fillId="0" borderId="0" xfId="13" applyFont="1">
      <alignment vertical="center"/>
    </xf>
    <xf numFmtId="0" fontId="6" fillId="0" borderId="0" xfId="12" applyFont="1">
      <alignment vertical="center"/>
    </xf>
    <xf numFmtId="41" fontId="0" fillId="0" borderId="0" xfId="1" applyFont="1">
      <alignment vertical="center"/>
    </xf>
    <xf numFmtId="41" fontId="52" fillId="10" borderId="1" xfId="1" applyFont="1" applyFill="1" applyBorder="1" applyAlignment="1">
      <alignment horizontal="center" vertical="center"/>
    </xf>
    <xf numFmtId="0" fontId="7" fillId="0" borderId="0" xfId="12" applyFont="1">
      <alignment vertical="center"/>
    </xf>
    <xf numFmtId="41" fontId="7" fillId="0" borderId="0" xfId="13" applyFont="1">
      <alignment vertical="center"/>
    </xf>
    <xf numFmtId="41" fontId="7" fillId="0" borderId="0" xfId="1" applyFont="1">
      <alignment vertical="center"/>
    </xf>
    <xf numFmtId="0" fontId="7" fillId="0" borderId="0" xfId="12" applyFont="1" applyAlignment="1">
      <alignment horizontal="right" vertical="center"/>
    </xf>
    <xf numFmtId="0" fontId="7" fillId="0" borderId="1" xfId="12" applyFont="1" applyBorder="1" applyAlignment="1">
      <alignment horizontal="center" vertical="center"/>
    </xf>
    <xf numFmtId="0" fontId="7" fillId="0" borderId="1" xfId="12" applyFont="1" applyBorder="1">
      <alignment vertical="center"/>
    </xf>
    <xf numFmtId="0" fontId="7" fillId="0" borderId="1" xfId="12" applyFont="1" applyBorder="1" applyAlignment="1">
      <alignment vertical="center" wrapText="1"/>
    </xf>
    <xf numFmtId="41" fontId="7" fillId="0" borderId="1" xfId="13" applyFont="1" applyBorder="1">
      <alignment vertical="center"/>
    </xf>
    <xf numFmtId="41" fontId="7" fillId="0" borderId="1" xfId="1" applyFont="1" applyBorder="1">
      <alignment vertical="center"/>
    </xf>
    <xf numFmtId="9" fontId="7" fillId="0" borderId="1" xfId="13" applyNumberFormat="1" applyFont="1" applyBorder="1">
      <alignment vertical="center"/>
    </xf>
    <xf numFmtId="0" fontId="52" fillId="8" borderId="1" xfId="12" applyFont="1" applyFill="1" applyBorder="1" applyAlignment="1">
      <alignment horizontal="center" vertical="center"/>
    </xf>
    <xf numFmtId="41" fontId="52" fillId="8" borderId="1" xfId="13" applyFont="1" applyFill="1" applyBorder="1">
      <alignment vertical="center"/>
    </xf>
    <xf numFmtId="41" fontId="52" fillId="8" borderId="1" xfId="1" applyFont="1" applyFill="1" applyBorder="1">
      <alignment vertical="center"/>
    </xf>
    <xf numFmtId="9" fontId="52" fillId="8" borderId="1" xfId="13" applyNumberFormat="1" applyFont="1" applyFill="1" applyBorder="1">
      <alignment vertical="center"/>
    </xf>
    <xf numFmtId="0" fontId="52" fillId="8" borderId="1" xfId="12" applyFont="1" applyFill="1" applyBorder="1">
      <alignment vertical="center"/>
    </xf>
    <xf numFmtId="0" fontId="50" fillId="10" borderId="1" xfId="12" applyFont="1" applyFill="1" applyBorder="1" applyAlignment="1">
      <alignment horizontal="center" vertical="center"/>
    </xf>
    <xf numFmtId="41" fontId="50" fillId="10" borderId="1" xfId="13" applyFont="1" applyFill="1" applyBorder="1">
      <alignment vertical="center"/>
    </xf>
    <xf numFmtId="41" fontId="50" fillId="10" borderId="1" xfId="1" applyFont="1" applyFill="1" applyBorder="1" applyAlignment="1">
      <alignment horizontal="center" vertical="center"/>
    </xf>
    <xf numFmtId="9" fontId="50" fillId="10" borderId="1" xfId="13" applyNumberFormat="1" applyFont="1" applyFill="1" applyBorder="1">
      <alignment vertical="center"/>
    </xf>
    <xf numFmtId="0" fontId="50" fillId="10" borderId="1" xfId="12" applyFont="1" applyFill="1" applyBorder="1">
      <alignment vertical="center"/>
    </xf>
    <xf numFmtId="0" fontId="49" fillId="0" borderId="0" xfId="12" applyFont="1">
      <alignment vertical="center"/>
    </xf>
    <xf numFmtId="0" fontId="7" fillId="0" borderId="0" xfId="12" applyFont="1" applyAlignment="1">
      <alignment vertical="center" wrapText="1"/>
    </xf>
    <xf numFmtId="0" fontId="13" fillId="9" borderId="2" xfId="12" applyFont="1" applyFill="1" applyBorder="1" applyAlignment="1">
      <alignment horizontal="center" vertical="center" wrapText="1"/>
    </xf>
    <xf numFmtId="41" fontId="21" fillId="0" borderId="61" xfId="0" applyNumberFormat="1" applyFont="1" applyBorder="1">
      <alignment vertical="center"/>
    </xf>
    <xf numFmtId="41" fontId="21" fillId="0" borderId="62" xfId="0" applyNumberFormat="1" applyFont="1" applyBorder="1">
      <alignment vertical="center"/>
    </xf>
    <xf numFmtId="0" fontId="25" fillId="0" borderId="56" xfId="0" applyFont="1" applyBorder="1" applyAlignment="1">
      <alignment horizontal="center" vertical="center"/>
    </xf>
    <xf numFmtId="41" fontId="25" fillId="0" borderId="46" xfId="4" applyFont="1" applyBorder="1">
      <alignment vertical="center"/>
    </xf>
    <xf numFmtId="41" fontId="25" fillId="0" borderId="30" xfId="4" applyFont="1" applyBorder="1">
      <alignment vertical="center"/>
    </xf>
    <xf numFmtId="41" fontId="25" fillId="0" borderId="30" xfId="0" applyNumberFormat="1" applyFont="1" applyBorder="1">
      <alignment vertical="center"/>
    </xf>
    <xf numFmtId="49" fontId="15" fillId="0" borderId="1" xfId="7" applyNumberFormat="1" applyFont="1" applyFill="1" applyBorder="1" applyAlignment="1">
      <alignment vertical="center" wrapText="1"/>
    </xf>
    <xf numFmtId="41" fontId="48" fillId="0" borderId="0" xfId="0" applyNumberFormat="1" applyFont="1">
      <alignment vertical="center"/>
    </xf>
    <xf numFmtId="0" fontId="18" fillId="3" borderId="5" xfId="0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/>
    </xf>
    <xf numFmtId="0" fontId="52" fillId="10" borderId="1" xfId="12" applyFont="1" applyFill="1" applyBorder="1" applyAlignment="1">
      <alignment horizontal="center" vertical="center"/>
    </xf>
    <xf numFmtId="0" fontId="4" fillId="0" borderId="1" xfId="12" applyBorder="1" applyAlignment="1">
      <alignment horizontal="center" vertical="center"/>
    </xf>
    <xf numFmtId="0" fontId="6" fillId="0" borderId="1" xfId="12" applyFont="1" applyBorder="1" applyAlignment="1">
      <alignment horizontal="center" vertical="center"/>
    </xf>
    <xf numFmtId="0" fontId="3" fillId="0" borderId="1" xfId="12" applyFont="1" applyBorder="1" applyAlignment="1">
      <alignment horizontal="center" vertical="center"/>
    </xf>
    <xf numFmtId="0" fontId="52" fillId="11" borderId="0" xfId="12" applyFont="1" applyFill="1" applyBorder="1" applyAlignment="1">
      <alignment vertical="center"/>
    </xf>
    <xf numFmtId="0" fontId="27" fillId="11" borderId="71" xfId="12" applyFont="1" applyFill="1" applyBorder="1" applyAlignment="1">
      <alignment vertical="center"/>
    </xf>
    <xf numFmtId="41" fontId="4" fillId="0" borderId="0" xfId="12" applyNumberFormat="1">
      <alignment vertical="center"/>
    </xf>
    <xf numFmtId="0" fontId="2" fillId="0" borderId="75" xfId="15" applyBorder="1">
      <alignment vertical="center"/>
    </xf>
    <xf numFmtId="41" fontId="55" fillId="0" borderId="23" xfId="14" applyFont="1" applyBorder="1" applyAlignment="1">
      <alignment vertical="center"/>
    </xf>
    <xf numFmtId="41" fontId="54" fillId="0" borderId="0" xfId="14" applyFont="1" applyBorder="1" applyAlignment="1">
      <alignment horizontal="center" vertical="center"/>
    </xf>
    <xf numFmtId="0" fontId="54" fillId="0" borderId="0" xfId="14" applyNumberFormat="1" applyFont="1" applyBorder="1" applyAlignment="1">
      <alignment horizontal="center" vertical="center" wrapText="1"/>
    </xf>
    <xf numFmtId="0" fontId="2" fillId="0" borderId="24" xfId="15" applyBorder="1">
      <alignment vertical="center"/>
    </xf>
    <xf numFmtId="0" fontId="57" fillId="0" borderId="23" xfId="16" applyFont="1" applyBorder="1" applyAlignment="1">
      <alignment horizontal="left"/>
    </xf>
    <xf numFmtId="3" fontId="58" fillId="0" borderId="0" xfId="16" applyNumberFormat="1" applyFont="1" applyBorder="1" applyAlignment="1">
      <alignment horizontal="center" vertical="center"/>
    </xf>
    <xf numFmtId="3" fontId="58" fillId="0" borderId="0" xfId="16" applyNumberFormat="1" applyFont="1" applyBorder="1" applyAlignment="1">
      <alignment horizontal="right" vertical="center"/>
    </xf>
    <xf numFmtId="3" fontId="60" fillId="0" borderId="23" xfId="16" applyNumberFormat="1" applyFont="1" applyBorder="1" applyAlignment="1">
      <alignment horizontal="center" vertical="center"/>
    </xf>
    <xf numFmtId="3" fontId="60" fillId="0" borderId="0" xfId="16" applyNumberFormat="1" applyFont="1" applyBorder="1" applyAlignment="1">
      <alignment horizontal="center" vertical="center"/>
    </xf>
    <xf numFmtId="3" fontId="61" fillId="0" borderId="23" xfId="16" applyNumberFormat="1" applyFont="1" applyBorder="1" applyAlignment="1">
      <alignment horizontal="left" vertical="center"/>
    </xf>
    <xf numFmtId="41" fontId="61" fillId="0" borderId="0" xfId="14" applyFont="1" applyBorder="1" applyAlignment="1">
      <alignment horizontal="left" vertical="center"/>
    </xf>
    <xf numFmtId="0" fontId="2" fillId="0" borderId="0" xfId="15" applyBorder="1">
      <alignment vertical="center"/>
    </xf>
    <xf numFmtId="0" fontId="57" fillId="0" borderId="0" xfId="16" applyFont="1" applyBorder="1"/>
    <xf numFmtId="41" fontId="62" fillId="0" borderId="0" xfId="14" applyFont="1" applyBorder="1" applyAlignment="1">
      <alignment horizontal="left" vertical="center"/>
    </xf>
    <xf numFmtId="0" fontId="62" fillId="0" borderId="0" xfId="16" applyFont="1" applyBorder="1" applyAlignment="1">
      <alignment horizontal="center" vertical="center"/>
    </xf>
    <xf numFmtId="0" fontId="63" fillId="0" borderId="0" xfId="15" applyFont="1" applyBorder="1">
      <alignment vertical="center"/>
    </xf>
    <xf numFmtId="0" fontId="61" fillId="0" borderId="0" xfId="16" applyFont="1" applyBorder="1" applyAlignment="1">
      <alignment horizontal="center" vertical="center"/>
    </xf>
    <xf numFmtId="41" fontId="61" fillId="0" borderId="0" xfId="14" applyFont="1" applyBorder="1" applyAlignment="1">
      <alignment horizontal="center" vertical="center"/>
    </xf>
    <xf numFmtId="41" fontId="61" fillId="0" borderId="0" xfId="14" applyFont="1" applyBorder="1" applyAlignment="1">
      <alignment vertical="center"/>
    </xf>
    <xf numFmtId="41" fontId="54" fillId="0" borderId="0" xfId="14" applyFont="1" applyBorder="1" applyAlignment="1">
      <alignment horizontal="right" vertical="center"/>
    </xf>
    <xf numFmtId="0" fontId="2" fillId="0" borderId="42" xfId="15" applyBorder="1">
      <alignment vertical="center"/>
    </xf>
    <xf numFmtId="0" fontId="0" fillId="0" borderId="39" xfId="0" applyBorder="1">
      <alignment vertical="center"/>
    </xf>
    <xf numFmtId="0" fontId="0" fillId="0" borderId="0" xfId="0" applyBorder="1">
      <alignment vertical="center"/>
    </xf>
    <xf numFmtId="3" fontId="22" fillId="0" borderId="0" xfId="0" applyNumberFormat="1" applyFont="1" applyBorder="1" applyAlignment="1">
      <alignment horizontal="right" vertical="center"/>
    </xf>
    <xf numFmtId="178" fontId="0" fillId="0" borderId="0" xfId="0" applyNumberFormat="1" applyBorder="1">
      <alignment vertical="center"/>
    </xf>
    <xf numFmtId="41" fontId="19" fillId="0" borderId="0" xfId="4" applyFont="1" applyBorder="1">
      <alignment vertical="center"/>
    </xf>
    <xf numFmtId="0" fontId="66" fillId="0" borderId="58" xfId="12" applyFont="1" applyBorder="1" applyAlignment="1">
      <alignment horizontal="left" vertical="center" wrapText="1"/>
    </xf>
    <xf numFmtId="3" fontId="66" fillId="0" borderId="58" xfId="12" applyNumberFormat="1" applyFont="1" applyBorder="1" applyAlignment="1">
      <alignment horizontal="right" vertical="center" wrapText="1"/>
    </xf>
    <xf numFmtId="0" fontId="66" fillId="0" borderId="59" xfId="12" applyFont="1" applyBorder="1" applyAlignment="1">
      <alignment horizontal="left" vertical="center" wrapText="1"/>
    </xf>
    <xf numFmtId="3" fontId="66" fillId="0" borderId="59" xfId="12" applyNumberFormat="1" applyFont="1" applyBorder="1" applyAlignment="1">
      <alignment horizontal="right" vertical="center" wrapText="1"/>
    </xf>
    <xf numFmtId="0" fontId="66" fillId="0" borderId="60" xfId="12" applyFont="1" applyBorder="1" applyAlignment="1">
      <alignment horizontal="left" vertical="center" wrapText="1"/>
    </xf>
    <xf numFmtId="3" fontId="66" fillId="0" borderId="60" xfId="12" applyNumberFormat="1" applyFont="1" applyBorder="1" applyAlignment="1">
      <alignment horizontal="right" vertical="center" wrapText="1"/>
    </xf>
    <xf numFmtId="0" fontId="65" fillId="0" borderId="38" xfId="12" applyFont="1" applyBorder="1">
      <alignment vertical="center"/>
    </xf>
    <xf numFmtId="0" fontId="65" fillId="0" borderId="39" xfId="12" applyFont="1" applyBorder="1">
      <alignment vertical="center"/>
    </xf>
    <xf numFmtId="0" fontId="65" fillId="0" borderId="75" xfId="12" applyFont="1" applyBorder="1">
      <alignment vertical="center"/>
    </xf>
    <xf numFmtId="0" fontId="65" fillId="0" borderId="23" xfId="12" applyFont="1" applyBorder="1">
      <alignment vertical="center"/>
    </xf>
    <xf numFmtId="0" fontId="65" fillId="0" borderId="0" xfId="12" applyFont="1" applyBorder="1">
      <alignment vertical="center"/>
    </xf>
    <xf numFmtId="0" fontId="65" fillId="0" borderId="24" xfId="12" applyFont="1" applyBorder="1">
      <alignment vertical="center"/>
    </xf>
    <xf numFmtId="0" fontId="11" fillId="0" borderId="23" xfId="12" applyFont="1" applyBorder="1">
      <alignment vertical="center"/>
    </xf>
    <xf numFmtId="0" fontId="11" fillId="0" borderId="0" xfId="12" applyFont="1" applyBorder="1">
      <alignment vertical="center"/>
    </xf>
    <xf numFmtId="0" fontId="11" fillId="0" borderId="24" xfId="12" applyFont="1" applyBorder="1">
      <alignment vertical="center"/>
    </xf>
    <xf numFmtId="0" fontId="11" fillId="0" borderId="24" xfId="12" applyFont="1" applyBorder="1" applyAlignment="1">
      <alignment horizontal="right" vertical="center"/>
    </xf>
    <xf numFmtId="0" fontId="13" fillId="9" borderId="76" xfId="12" applyFont="1" applyFill="1" applyBorder="1" applyAlignment="1">
      <alignment horizontal="center" vertical="center" wrapText="1"/>
    </xf>
    <xf numFmtId="3" fontId="66" fillId="0" borderId="77" xfId="12" applyNumberFormat="1" applyFont="1" applyBorder="1" applyAlignment="1">
      <alignment horizontal="right" vertical="center" wrapText="1"/>
    </xf>
    <xf numFmtId="3" fontId="66" fillId="0" borderId="78" xfId="12" applyNumberFormat="1" applyFont="1" applyBorder="1" applyAlignment="1">
      <alignment horizontal="right" vertical="center" wrapText="1"/>
    </xf>
    <xf numFmtId="3" fontId="66" fillId="0" borderId="79" xfId="12" applyNumberFormat="1" applyFont="1" applyBorder="1" applyAlignment="1">
      <alignment horizontal="right" vertical="center" wrapText="1"/>
    </xf>
    <xf numFmtId="0" fontId="51" fillId="0" borderId="0" xfId="12" applyFont="1" applyBorder="1">
      <alignment vertical="center"/>
    </xf>
    <xf numFmtId="0" fontId="7" fillId="0" borderId="40" xfId="12" applyFont="1" applyBorder="1">
      <alignment vertical="center"/>
    </xf>
    <xf numFmtId="0" fontId="7" fillId="0" borderId="41" xfId="12" applyFont="1" applyBorder="1">
      <alignment vertical="center"/>
    </xf>
    <xf numFmtId="0" fontId="7" fillId="0" borderId="42" xfId="12" applyFont="1" applyBorder="1">
      <alignment vertical="center"/>
    </xf>
    <xf numFmtId="180" fontId="7" fillId="0" borderId="1" xfId="1" applyNumberFormat="1" applyFont="1" applyBorder="1">
      <alignment vertical="center"/>
    </xf>
    <xf numFmtId="180" fontId="52" fillId="8" borderId="1" xfId="1" applyNumberFormat="1" applyFont="1" applyFill="1" applyBorder="1">
      <alignment vertical="center"/>
    </xf>
    <xf numFmtId="181" fontId="7" fillId="0" borderId="0" xfId="12" applyNumberFormat="1" applyFont="1">
      <alignment vertical="center"/>
    </xf>
    <xf numFmtId="0" fontId="25" fillId="0" borderId="1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41" fontId="19" fillId="0" borderId="68" xfId="3" applyFont="1" applyBorder="1" applyAlignment="1">
      <alignment horizontal="center" vertical="center" wrapText="1"/>
    </xf>
    <xf numFmtId="0" fontId="1" fillId="0" borderId="1" xfId="12" applyFont="1" applyBorder="1" applyAlignment="1">
      <alignment horizontal="center" vertical="center"/>
    </xf>
    <xf numFmtId="0" fontId="1" fillId="0" borderId="0" xfId="12" applyFo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41" fontId="19" fillId="0" borderId="0" xfId="3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41" fontId="19" fillId="0" borderId="0" xfId="3" applyFont="1" applyBorder="1" applyAlignment="1">
      <alignment vertical="center"/>
    </xf>
    <xf numFmtId="43" fontId="0" fillId="0" borderId="0" xfId="0" applyNumberFormat="1" applyBorder="1">
      <alignment vertical="center"/>
    </xf>
    <xf numFmtId="0" fontId="16" fillId="0" borderId="39" xfId="0" applyFont="1" applyBorder="1">
      <alignment vertical="center"/>
    </xf>
    <xf numFmtId="0" fontId="16" fillId="0" borderId="0" xfId="0" applyFont="1" applyBorder="1">
      <alignment vertical="center"/>
    </xf>
    <xf numFmtId="0" fontId="7" fillId="10" borderId="44" xfId="12" applyFont="1" applyFill="1" applyBorder="1" applyAlignment="1">
      <alignment horizontal="center" vertical="center"/>
    </xf>
    <xf numFmtId="0" fontId="7" fillId="10" borderId="80" xfId="12" applyFont="1" applyFill="1" applyBorder="1" applyAlignment="1">
      <alignment horizontal="center" vertical="center"/>
    </xf>
    <xf numFmtId="179" fontId="59" fillId="0" borderId="23" xfId="16" applyNumberFormat="1" applyFont="1" applyBorder="1" applyAlignment="1">
      <alignment horizontal="center" vertical="center"/>
    </xf>
    <xf numFmtId="179" fontId="59" fillId="0" borderId="0" xfId="16" applyNumberFormat="1" applyFont="1" applyBorder="1" applyAlignment="1">
      <alignment horizontal="center" vertical="center"/>
    </xf>
    <xf numFmtId="179" fontId="59" fillId="0" borderId="24" xfId="16" applyNumberFormat="1" applyFont="1" applyBorder="1" applyAlignment="1">
      <alignment horizontal="center" vertical="center"/>
    </xf>
    <xf numFmtId="0" fontId="54" fillId="0" borderId="38" xfId="14" applyNumberFormat="1" applyFont="1" applyBorder="1" applyAlignment="1">
      <alignment horizontal="center" vertical="center" wrapText="1"/>
    </xf>
    <xf numFmtId="0" fontId="54" fillId="0" borderId="39" xfId="14" applyNumberFormat="1" applyFont="1" applyBorder="1" applyAlignment="1">
      <alignment horizontal="center" vertical="center" wrapText="1"/>
    </xf>
    <xf numFmtId="41" fontId="61" fillId="0" borderId="0" xfId="14" applyFont="1" applyBorder="1" applyAlignment="1">
      <alignment horizontal="center" vertical="center"/>
    </xf>
    <xf numFmtId="0" fontId="64" fillId="0" borderId="23" xfId="16" applyNumberFormat="1" applyFont="1" applyBorder="1" applyAlignment="1">
      <alignment horizontal="center" vertical="center"/>
    </xf>
    <xf numFmtId="0" fontId="64" fillId="0" borderId="0" xfId="16" applyNumberFormat="1" applyFont="1" applyBorder="1" applyAlignment="1">
      <alignment horizontal="center" vertical="center"/>
    </xf>
    <xf numFmtId="0" fontId="64" fillId="0" borderId="24" xfId="16" applyNumberFormat="1" applyFont="1" applyBorder="1" applyAlignment="1">
      <alignment horizontal="center" vertical="center"/>
    </xf>
    <xf numFmtId="0" fontId="55" fillId="0" borderId="40" xfId="16" applyNumberFormat="1" applyFont="1" applyBorder="1" applyAlignment="1">
      <alignment horizontal="center" vertical="center"/>
    </xf>
    <xf numFmtId="0" fontId="55" fillId="0" borderId="41" xfId="16" applyNumberFormat="1" applyFont="1" applyBorder="1" applyAlignment="1">
      <alignment horizontal="center" vertical="center"/>
    </xf>
    <xf numFmtId="3" fontId="60" fillId="0" borderId="23" xfId="16" applyNumberFormat="1" applyFont="1" applyBorder="1" applyAlignment="1">
      <alignment horizontal="center" vertical="center"/>
    </xf>
    <xf numFmtId="3" fontId="60" fillId="0" borderId="0" xfId="16" applyNumberFormat="1" applyFont="1" applyBorder="1" applyAlignment="1">
      <alignment horizontal="center" vertical="center"/>
    </xf>
    <xf numFmtId="3" fontId="60" fillId="0" borderId="24" xfId="16" applyNumberFormat="1" applyFont="1" applyBorder="1" applyAlignment="1">
      <alignment horizontal="center" vertical="center"/>
    </xf>
    <xf numFmtId="41" fontId="62" fillId="0" borderId="0" xfId="14" applyNumberFormat="1" applyFont="1" applyBorder="1" applyAlignment="1">
      <alignment horizontal="center" vertical="center"/>
    </xf>
    <xf numFmtId="41" fontId="61" fillId="0" borderId="0" xfId="14" applyNumberFormat="1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5" fillId="2" borderId="32" xfId="0" applyFont="1" applyFill="1" applyBorder="1" applyAlignment="1">
      <alignment horizontal="center" vertical="center"/>
    </xf>
    <xf numFmtId="0" fontId="25" fillId="2" borderId="33" xfId="0" applyFont="1" applyFill="1" applyBorder="1" applyAlignment="1">
      <alignment horizontal="center" vertical="center"/>
    </xf>
    <xf numFmtId="0" fontId="25" fillId="2" borderId="34" xfId="0" applyFont="1" applyFill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4" fillId="4" borderId="25" xfId="0" applyFont="1" applyFill="1" applyBorder="1" applyAlignment="1">
      <alignment horizontal="center" vertical="center"/>
    </xf>
    <xf numFmtId="0" fontId="24" fillId="4" borderId="26" xfId="0" applyFont="1" applyFill="1" applyBorder="1" applyAlignment="1">
      <alignment horizontal="center" vertical="center"/>
    </xf>
    <xf numFmtId="0" fontId="24" fillId="4" borderId="27" xfId="0" applyFont="1" applyFill="1" applyBorder="1" applyAlignment="1">
      <alignment horizontal="center" vertical="center"/>
    </xf>
    <xf numFmtId="41" fontId="19" fillId="0" borderId="64" xfId="3" applyFont="1" applyBorder="1" applyAlignment="1">
      <alignment horizontal="center" vertical="center" wrapText="1"/>
    </xf>
    <xf numFmtId="41" fontId="19" fillId="0" borderId="65" xfId="3" applyFont="1" applyBorder="1" applyAlignment="1">
      <alignment horizontal="center" vertical="center"/>
    </xf>
    <xf numFmtId="41" fontId="19" fillId="0" borderId="66" xfId="3" applyFont="1" applyBorder="1" applyAlignment="1">
      <alignment horizontal="center" vertical="center"/>
    </xf>
    <xf numFmtId="41" fontId="19" fillId="0" borderId="68" xfId="3" applyFont="1" applyBorder="1" applyAlignment="1">
      <alignment horizontal="center" vertical="center" wrapText="1"/>
    </xf>
    <xf numFmtId="41" fontId="19" fillId="0" borderId="69" xfId="3" applyFont="1" applyBorder="1" applyAlignment="1">
      <alignment horizontal="center" vertical="center"/>
    </xf>
    <xf numFmtId="0" fontId="0" fillId="0" borderId="70" xfId="0" applyBorder="1" applyAlignment="1">
      <alignment horizontal="left" vertical="center" wrapText="1"/>
    </xf>
    <xf numFmtId="0" fontId="1" fillId="0" borderId="71" xfId="12" applyFont="1" applyBorder="1" applyAlignment="1">
      <alignment horizontal="center" vertical="center" wrapText="1"/>
    </xf>
    <xf numFmtId="0" fontId="1" fillId="0" borderId="0" xfId="12" applyFont="1" applyAlignment="1">
      <alignment horizontal="center" vertical="center" wrapText="1"/>
    </xf>
    <xf numFmtId="0" fontId="50" fillId="10" borderId="56" xfId="12" applyFont="1" applyFill="1" applyBorder="1" applyAlignment="1">
      <alignment horizontal="center" vertical="center"/>
    </xf>
    <xf numFmtId="0" fontId="50" fillId="10" borderId="57" xfId="12" applyFont="1" applyFill="1" applyBorder="1" applyAlignment="1">
      <alignment horizontal="center" vertical="center"/>
    </xf>
    <xf numFmtId="0" fontId="50" fillId="10" borderId="51" xfId="12" applyFont="1" applyFill="1" applyBorder="1" applyAlignment="1">
      <alignment horizontal="center" vertical="center"/>
    </xf>
    <xf numFmtId="0" fontId="7" fillId="0" borderId="44" xfId="12" applyFont="1" applyBorder="1" applyAlignment="1">
      <alignment horizontal="center" vertical="center"/>
    </xf>
    <xf numFmtId="0" fontId="7" fillId="0" borderId="29" xfId="12" applyFont="1" applyBorder="1" applyAlignment="1">
      <alignment horizontal="center" vertical="center"/>
    </xf>
    <xf numFmtId="0" fontId="7" fillId="10" borderId="44" xfId="12" applyFont="1" applyFill="1" applyBorder="1" applyAlignment="1">
      <alignment horizontal="center" vertical="center" wrapText="1"/>
    </xf>
    <xf numFmtId="0" fontId="7" fillId="10" borderId="63" xfId="12" applyFont="1" applyFill="1" applyBorder="1" applyAlignment="1">
      <alignment horizontal="center" vertical="center" wrapText="1"/>
    </xf>
    <xf numFmtId="0" fontId="7" fillId="10" borderId="63" xfId="12" applyFont="1" applyFill="1" applyBorder="1" applyAlignment="1">
      <alignment horizontal="center" vertical="center"/>
    </xf>
    <xf numFmtId="0" fontId="52" fillId="8" borderId="56" xfId="12" applyFont="1" applyFill="1" applyBorder="1" applyAlignment="1">
      <alignment horizontal="center" vertical="center"/>
    </xf>
    <xf numFmtId="0" fontId="52" fillId="8" borderId="57" xfId="12" applyFont="1" applyFill="1" applyBorder="1" applyAlignment="1">
      <alignment horizontal="center" vertical="center"/>
    </xf>
    <xf numFmtId="0" fontId="52" fillId="8" borderId="51" xfId="12" applyFont="1" applyFill="1" applyBorder="1" applyAlignment="1">
      <alignment horizontal="center" vertical="center"/>
    </xf>
    <xf numFmtId="0" fontId="52" fillId="8" borderId="81" xfId="12" applyFont="1" applyFill="1" applyBorder="1" applyAlignment="1">
      <alignment horizontal="center" vertical="center"/>
    </xf>
    <xf numFmtId="0" fontId="29" fillId="5" borderId="30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center" vertical="center" wrapText="1"/>
    </xf>
    <xf numFmtId="0" fontId="45" fillId="5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41" fontId="45" fillId="0" borderId="51" xfId="8" applyFont="1" applyBorder="1" applyAlignment="1">
      <alignment horizontal="left" vertical="center" wrapText="1"/>
    </xf>
    <xf numFmtId="41" fontId="45" fillId="5" borderId="1" xfId="8" applyFont="1" applyFill="1" applyBorder="1" applyAlignment="1">
      <alignment horizontal="center" vertical="center" wrapText="1"/>
    </xf>
    <xf numFmtId="41" fontId="32" fillId="0" borderId="52" xfId="8" applyFont="1" applyFill="1" applyBorder="1" applyAlignment="1">
      <alignment horizontal="center" vertical="center"/>
    </xf>
    <xf numFmtId="0" fontId="29" fillId="5" borderId="32" xfId="0" applyFont="1" applyFill="1" applyBorder="1" applyAlignment="1">
      <alignment horizontal="center" vertical="center" wrapText="1"/>
    </xf>
    <xf numFmtId="0" fontId="46" fillId="0" borderId="54" xfId="0" applyFont="1" applyBorder="1" applyAlignment="1">
      <alignment horizontal="center" vertical="center"/>
    </xf>
    <xf numFmtId="0" fontId="29" fillId="5" borderId="36" xfId="0" applyFont="1" applyFill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41" fontId="29" fillId="5" borderId="35" xfId="8" applyFont="1" applyFill="1" applyBorder="1" applyAlignment="1">
      <alignment horizontal="center" vertical="center" wrapText="1"/>
    </xf>
    <xf numFmtId="41" fontId="29" fillId="0" borderId="37" xfId="8" applyFont="1" applyBorder="1" applyAlignment="1">
      <alignment horizontal="left" vertical="center" wrapText="1"/>
    </xf>
    <xf numFmtId="41" fontId="36" fillId="0" borderId="55" xfId="8" applyFont="1" applyFill="1" applyBorder="1" applyAlignment="1">
      <alignment horizontal="center" vertical="center"/>
    </xf>
    <xf numFmtId="0" fontId="44" fillId="0" borderId="1" xfId="0" applyFont="1" applyBorder="1" applyAlignment="1">
      <alignment horizontal="center" vertical="center" wrapText="1"/>
    </xf>
    <xf numFmtId="0" fontId="44" fillId="5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41" fontId="44" fillId="0" borderId="51" xfId="8" applyFont="1" applyBorder="1" applyAlignment="1">
      <alignment horizontal="left" vertical="center" wrapText="1"/>
    </xf>
    <xf numFmtId="41" fontId="44" fillId="5" borderId="1" xfId="8" applyFont="1" applyFill="1" applyBorder="1" applyAlignment="1">
      <alignment horizontal="center" vertical="center" wrapText="1"/>
    </xf>
    <xf numFmtId="41" fontId="42" fillId="0" borderId="52" xfId="8" applyFont="1" applyFill="1" applyBorder="1" applyAlignment="1">
      <alignment horizontal="center" vertical="center"/>
    </xf>
    <xf numFmtId="0" fontId="53" fillId="11" borderId="72" xfId="0" applyFont="1" applyFill="1" applyBorder="1" applyAlignment="1">
      <alignment horizontal="left" vertical="center" wrapText="1"/>
    </xf>
    <xf numFmtId="0" fontId="53" fillId="11" borderId="73" xfId="0" applyFont="1" applyFill="1" applyBorder="1" applyAlignment="1">
      <alignment horizontal="left" vertical="center" wrapText="1"/>
    </xf>
    <xf numFmtId="0" fontId="53" fillId="11" borderId="74" xfId="0" applyFont="1" applyFill="1" applyBorder="1" applyAlignment="1">
      <alignment horizontal="left" vertical="center" wrapText="1"/>
    </xf>
    <xf numFmtId="0" fontId="36" fillId="6" borderId="25" xfId="0" applyFont="1" applyFill="1" applyBorder="1" applyAlignment="1">
      <alignment horizontal="center" vertical="center" wrapText="1"/>
    </xf>
    <xf numFmtId="0" fontId="36" fillId="6" borderId="26" xfId="0" applyFont="1" applyFill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/>
    </xf>
    <xf numFmtId="0" fontId="29" fillId="5" borderId="43" xfId="0" applyFont="1" applyFill="1" applyBorder="1" applyAlignment="1">
      <alignment horizontal="center" vertical="center" wrapText="1"/>
    </xf>
    <xf numFmtId="0" fontId="39" fillId="0" borderId="44" xfId="0" applyFont="1" applyBorder="1">
      <alignment vertical="center"/>
    </xf>
    <xf numFmtId="177" fontId="32" fillId="0" borderId="45" xfId="7" applyNumberFormat="1" applyFont="1" applyFill="1" applyBorder="1" applyAlignment="1">
      <alignment horizontal="center" vertical="center" wrapText="1"/>
    </xf>
    <xf numFmtId="177" fontId="32" fillId="0" borderId="45" xfId="7" applyNumberFormat="1" applyFont="1" applyFill="1" applyBorder="1" applyAlignment="1">
      <alignment horizontal="right" vertical="center" wrapText="1"/>
    </xf>
    <xf numFmtId="0" fontId="41" fillId="5" borderId="46" xfId="0" applyFont="1" applyFill="1" applyBorder="1" applyAlignment="1">
      <alignment horizontal="center" vertical="center" wrapText="1"/>
    </xf>
    <xf numFmtId="0" fontId="41" fillId="7" borderId="47" xfId="0" applyFont="1" applyFill="1" applyBorder="1" applyAlignment="1">
      <alignment horizontal="center" vertical="center" wrapText="1"/>
    </xf>
    <xf numFmtId="41" fontId="42" fillId="0" borderId="47" xfId="8" applyFont="1" applyFill="1" applyBorder="1" applyAlignment="1">
      <alignment horizontal="center" vertical="center"/>
    </xf>
    <xf numFmtId="41" fontId="42" fillId="0" borderId="48" xfId="8" applyFont="1" applyFill="1" applyBorder="1" applyAlignment="1">
      <alignment horizontal="center" vertical="center"/>
    </xf>
    <xf numFmtId="41" fontId="42" fillId="0" borderId="49" xfId="8" applyFont="1" applyFill="1" applyBorder="1" applyAlignment="1">
      <alignment horizontal="center" vertical="center"/>
    </xf>
    <xf numFmtId="0" fontId="68" fillId="0" borderId="23" xfId="12" applyFont="1" applyBorder="1" applyAlignment="1">
      <alignment horizontal="center" vertical="center"/>
    </xf>
    <xf numFmtId="0" fontId="68" fillId="0" borderId="0" xfId="12" applyFont="1" applyBorder="1" applyAlignment="1">
      <alignment horizontal="center" vertical="center"/>
    </xf>
    <xf numFmtId="0" fontId="68" fillId="0" borderId="24" xfId="12" applyFont="1" applyBorder="1" applyAlignment="1">
      <alignment horizontal="center" vertical="center"/>
    </xf>
    <xf numFmtId="0" fontId="69" fillId="0" borderId="23" xfId="12" applyFont="1" applyBorder="1" applyAlignment="1">
      <alignment horizontal="left" vertical="center"/>
    </xf>
    <xf numFmtId="0" fontId="69" fillId="0" borderId="0" xfId="12" applyFont="1" applyBorder="1" applyAlignment="1">
      <alignment horizontal="left" vertical="center"/>
    </xf>
    <xf numFmtId="0" fontId="69" fillId="0" borderId="24" xfId="12" applyFont="1" applyBorder="1" applyAlignment="1">
      <alignment horizontal="left" vertical="center"/>
    </xf>
    <xf numFmtId="0" fontId="11" fillId="0" borderId="23" xfId="12" applyFont="1" applyBorder="1" applyAlignment="1">
      <alignment horizontal="left" vertical="center" wrapText="1" indent="1"/>
    </xf>
    <xf numFmtId="0" fontId="11" fillId="0" borderId="0" xfId="12" applyFont="1" applyBorder="1" applyAlignment="1">
      <alignment horizontal="left" vertical="center" wrapText="1" indent="1"/>
    </xf>
    <xf numFmtId="0" fontId="11" fillId="0" borderId="24" xfId="12" applyFont="1" applyBorder="1" applyAlignment="1">
      <alignment horizontal="left" vertical="center" wrapText="1" indent="1"/>
    </xf>
    <xf numFmtId="0" fontId="51" fillId="0" borderId="23" xfId="12" applyFont="1" applyBorder="1" applyAlignment="1">
      <alignment horizontal="center" vertical="center" wrapText="1"/>
    </xf>
    <xf numFmtId="0" fontId="51" fillId="0" borderId="0" xfId="12" applyFont="1" applyBorder="1" applyAlignment="1">
      <alignment horizontal="center" vertical="center" wrapText="1"/>
    </xf>
    <xf numFmtId="0" fontId="51" fillId="0" borderId="24" xfId="12" applyFont="1" applyBorder="1" applyAlignment="1">
      <alignment horizontal="center" vertical="center" wrapText="1"/>
    </xf>
    <xf numFmtId="0" fontId="11" fillId="0" borderId="0" xfId="12" applyFont="1" applyBorder="1" applyAlignment="1">
      <alignment horizontal="left" vertical="center" wrapText="1"/>
    </xf>
    <xf numFmtId="0" fontId="11" fillId="0" borderId="24" xfId="12" applyFont="1" applyBorder="1" applyAlignment="1">
      <alignment horizontal="left" vertical="center" wrapText="1"/>
    </xf>
    <xf numFmtId="31" fontId="67" fillId="0" borderId="23" xfId="12" applyNumberFormat="1" applyFont="1" applyBorder="1" applyAlignment="1">
      <alignment horizontal="center" vertical="center"/>
    </xf>
    <xf numFmtId="31" fontId="67" fillId="0" borderId="0" xfId="12" applyNumberFormat="1" applyFont="1" applyBorder="1" applyAlignment="1">
      <alignment horizontal="center" vertical="center"/>
    </xf>
    <xf numFmtId="31" fontId="67" fillId="0" borderId="24" xfId="12" applyNumberFormat="1" applyFont="1" applyBorder="1" applyAlignment="1">
      <alignment horizontal="center" vertical="center"/>
    </xf>
  </cellXfs>
  <cellStyles count="17">
    <cellStyle name="$" xfId="5"/>
    <cellStyle name="$_db진흥" xfId="7"/>
    <cellStyle name="$_SE40" xfId="10"/>
    <cellStyle name="$_견적2" xfId="6"/>
    <cellStyle name="??&amp;O?&amp;H?_x0008__x000f__x0007_?_x0007__x0001__x0001_" xfId="11"/>
    <cellStyle name="_개요" xfId="9"/>
    <cellStyle name="쉼표 [0]" xfId="1" builtinId="6"/>
    <cellStyle name="쉼표 [0] 2" xfId="3"/>
    <cellStyle name="쉼표 [0] 3" xfId="4"/>
    <cellStyle name="쉼표 [0] 4" xfId="13"/>
    <cellStyle name="쉼표 [0] 42" xfId="14"/>
    <cellStyle name="쉼표 [0] 6" xfId="8"/>
    <cellStyle name="표준" xfId="0" builtinId="0"/>
    <cellStyle name="표준 2" xfId="12"/>
    <cellStyle name="표준 53" xfId="15"/>
    <cellStyle name="표준 79" xfId="2"/>
    <cellStyle name="표준_내역서" xfId="16"/>
  </cellStyles>
  <dxfs count="1"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_AZTMP3_\5.%20&#49444;&#44228;&#50696;&#49328;&#49436;(&#44397;&#53664;&#50948;&#49457;&#51221;&#48372;%20&#49328;&#52636;&#47932;%20&#44032;&#44277;&#44592;&#49696;%20&#44060;&#48156;)_&#50896;&#483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총괄표"/>
      <sheetName val="SW개발비 산정"/>
      <sheetName val="FP산정(간이법)"/>
      <sheetName val="(참조)보정계수"/>
      <sheetName val="(참조)보고서 견적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M19"/>
  <sheetViews>
    <sheetView tabSelected="1" view="pageBreakPreview" zoomScaleNormal="100" zoomScaleSheetLayoutView="100" workbookViewId="0">
      <selection activeCell="R16" sqref="R16"/>
    </sheetView>
  </sheetViews>
  <sheetFormatPr defaultRowHeight="13.5"/>
  <cols>
    <col min="1" max="1" width="6.625" customWidth="1"/>
    <col min="2" max="2" width="12" customWidth="1"/>
    <col min="6" max="7" width="11.875" customWidth="1"/>
  </cols>
  <sheetData>
    <row r="1" spans="3:13" ht="14.25" thickBot="1"/>
    <row r="2" spans="3:13" ht="20.25">
      <c r="C2" s="172"/>
      <c r="D2" s="173"/>
      <c r="E2" s="173"/>
      <c r="F2" s="173"/>
      <c r="G2" s="173"/>
      <c r="H2" s="173"/>
      <c r="I2" s="173"/>
      <c r="J2" s="173"/>
      <c r="K2" s="173"/>
      <c r="L2" s="173"/>
      <c r="M2" s="100"/>
    </row>
    <row r="3" spans="3:13" ht="26.25">
      <c r="C3" s="101" t="s">
        <v>127</v>
      </c>
      <c r="D3" s="102"/>
      <c r="E3" s="102"/>
      <c r="F3" s="103"/>
      <c r="G3" s="102"/>
      <c r="H3" s="102"/>
      <c r="I3" s="103"/>
      <c r="J3" s="102"/>
      <c r="K3" s="102"/>
      <c r="L3" s="103"/>
      <c r="M3" s="104"/>
    </row>
    <row r="4" spans="3:13" ht="17.25">
      <c r="C4" s="105"/>
      <c r="D4" s="106"/>
      <c r="E4" s="106"/>
      <c r="F4" s="106"/>
      <c r="G4" s="107"/>
      <c r="H4" s="107"/>
      <c r="I4" s="107"/>
      <c r="J4" s="107"/>
      <c r="K4" s="107"/>
      <c r="L4" s="107"/>
      <c r="M4" s="104"/>
    </row>
    <row r="5" spans="3:13" ht="17.25">
      <c r="C5" s="105"/>
      <c r="D5" s="106"/>
      <c r="E5" s="106"/>
      <c r="F5" s="106"/>
      <c r="G5" s="107"/>
      <c r="H5" s="107"/>
      <c r="I5" s="107"/>
      <c r="J5" s="107"/>
      <c r="K5" s="107"/>
      <c r="L5" s="107"/>
      <c r="M5" s="104"/>
    </row>
    <row r="6" spans="3:13" ht="31.5">
      <c r="C6" s="169" t="s">
        <v>128</v>
      </c>
      <c r="D6" s="170"/>
      <c r="E6" s="170"/>
      <c r="F6" s="170"/>
      <c r="G6" s="170"/>
      <c r="H6" s="170"/>
      <c r="I6" s="170"/>
      <c r="J6" s="170"/>
      <c r="K6" s="170"/>
      <c r="L6" s="170"/>
      <c r="M6" s="171"/>
    </row>
    <row r="7" spans="3:13" ht="41.25">
      <c r="C7" s="180" t="s">
        <v>109</v>
      </c>
      <c r="D7" s="181"/>
      <c r="E7" s="181"/>
      <c r="F7" s="181"/>
      <c r="G7" s="181"/>
      <c r="H7" s="181"/>
      <c r="I7" s="181"/>
      <c r="J7" s="181"/>
      <c r="K7" s="181"/>
      <c r="L7" s="181"/>
      <c r="M7" s="182"/>
    </row>
    <row r="8" spans="3:13" ht="41.25">
      <c r="C8" s="108"/>
      <c r="D8" s="109"/>
      <c r="E8" s="109"/>
      <c r="F8" s="109"/>
      <c r="G8" s="109"/>
      <c r="H8" s="109"/>
      <c r="I8" s="109"/>
      <c r="J8" s="109"/>
      <c r="K8" s="109"/>
      <c r="L8" s="109"/>
      <c r="M8" s="104"/>
    </row>
    <row r="9" spans="3:13" ht="17.25">
      <c r="C9" s="110"/>
      <c r="D9" s="111"/>
      <c r="E9" s="111"/>
      <c r="F9" s="111"/>
      <c r="G9" s="111"/>
      <c r="H9" s="111"/>
      <c r="I9" s="111"/>
      <c r="J9" s="111"/>
      <c r="K9" s="111"/>
      <c r="L9" s="111"/>
      <c r="M9" s="104"/>
    </row>
    <row r="10" spans="3:13" ht="17.25">
      <c r="C10" s="110"/>
      <c r="D10" s="112"/>
      <c r="E10" s="113"/>
      <c r="F10" s="114"/>
      <c r="G10" s="114"/>
      <c r="H10" s="115"/>
      <c r="I10" s="116"/>
      <c r="J10" s="183"/>
      <c r="K10" s="183"/>
      <c r="L10" s="114"/>
      <c r="M10" s="104"/>
    </row>
    <row r="11" spans="3:13" ht="17.25">
      <c r="C11" s="110"/>
      <c r="D11" s="112"/>
      <c r="E11" s="113"/>
      <c r="F11" s="114"/>
      <c r="G11" s="114"/>
      <c r="H11" s="115"/>
      <c r="I11" s="116"/>
      <c r="J11" s="183"/>
      <c r="K11" s="183"/>
      <c r="L11" s="114"/>
      <c r="M11" s="104"/>
    </row>
    <row r="12" spans="3:13" ht="17.25">
      <c r="C12" s="110"/>
      <c r="D12" s="112"/>
      <c r="E12" s="113"/>
      <c r="F12" s="114"/>
      <c r="G12" s="114"/>
      <c r="H12" s="115"/>
      <c r="I12" s="116"/>
      <c r="J12" s="183"/>
      <c r="K12" s="183"/>
      <c r="L12" s="114"/>
      <c r="M12" s="104"/>
    </row>
    <row r="13" spans="3:13" ht="17.25">
      <c r="C13" s="110"/>
      <c r="D13" s="111"/>
      <c r="E13" s="113"/>
      <c r="F13" s="113"/>
      <c r="G13" s="111"/>
      <c r="H13" s="111"/>
      <c r="I13" s="117"/>
      <c r="J13" s="184"/>
      <c r="K13" s="184"/>
      <c r="L13" s="111"/>
      <c r="M13" s="104"/>
    </row>
    <row r="14" spans="3:13" ht="17.25">
      <c r="C14" s="110"/>
      <c r="D14" s="111"/>
      <c r="E14" s="111"/>
      <c r="F14" s="118"/>
      <c r="G14" s="119"/>
      <c r="H14" s="111"/>
      <c r="I14" s="118"/>
      <c r="J14" s="119"/>
      <c r="K14" s="119"/>
      <c r="L14" s="111"/>
      <c r="M14" s="104"/>
    </row>
    <row r="15" spans="3:13" ht="17.25">
      <c r="C15" s="110"/>
      <c r="D15" s="112"/>
      <c r="E15" s="119"/>
      <c r="F15" s="111" t="s">
        <v>110</v>
      </c>
      <c r="G15" s="119"/>
      <c r="H15" s="117" t="s">
        <v>111</v>
      </c>
      <c r="I15" s="112"/>
      <c r="J15" s="174">
        <f>'산출내역 총괄표'!E11</f>
        <v>685000000</v>
      </c>
      <c r="K15" s="174"/>
      <c r="L15" s="111" t="s">
        <v>112</v>
      </c>
      <c r="M15" s="104"/>
    </row>
    <row r="16" spans="3:13" ht="20.25">
      <c r="C16" s="110"/>
      <c r="D16" s="111"/>
      <c r="E16" s="118"/>
      <c r="F16" s="118"/>
      <c r="G16" s="118"/>
      <c r="H16" s="111"/>
      <c r="I16" s="120"/>
      <c r="J16" s="174"/>
      <c r="K16" s="174"/>
      <c r="L16" s="111"/>
      <c r="M16" s="104"/>
    </row>
    <row r="17" spans="3:13" ht="20.25">
      <c r="C17" s="110"/>
      <c r="D17" s="111"/>
      <c r="E17" s="118"/>
      <c r="F17" s="118"/>
      <c r="G17" s="118"/>
      <c r="H17" s="111"/>
      <c r="I17" s="120"/>
      <c r="J17" s="174"/>
      <c r="K17" s="174"/>
      <c r="L17" s="111"/>
      <c r="M17" s="104"/>
    </row>
    <row r="18" spans="3:13" ht="31.5">
      <c r="C18" s="175" t="s">
        <v>113</v>
      </c>
      <c r="D18" s="176"/>
      <c r="E18" s="176"/>
      <c r="F18" s="176"/>
      <c r="G18" s="176"/>
      <c r="H18" s="176"/>
      <c r="I18" s="176"/>
      <c r="J18" s="176"/>
      <c r="K18" s="176"/>
      <c r="L18" s="176"/>
      <c r="M18" s="177"/>
    </row>
    <row r="19" spans="3:13" ht="27" thickBot="1">
      <c r="C19" s="178"/>
      <c r="D19" s="179"/>
      <c r="E19" s="179"/>
      <c r="F19" s="179"/>
      <c r="G19" s="179"/>
      <c r="H19" s="179"/>
      <c r="I19" s="179"/>
      <c r="J19" s="179"/>
      <c r="K19" s="179"/>
      <c r="L19" s="179"/>
      <c r="M19" s="121"/>
    </row>
  </sheetData>
  <mergeCells count="16">
    <mergeCell ref="J16:K16"/>
    <mergeCell ref="J17:K17"/>
    <mergeCell ref="C18:M18"/>
    <mergeCell ref="C19:L19"/>
    <mergeCell ref="C7:M7"/>
    <mergeCell ref="J10:K10"/>
    <mergeCell ref="J11:K11"/>
    <mergeCell ref="J12:K12"/>
    <mergeCell ref="J13:K13"/>
    <mergeCell ref="J15:K15"/>
    <mergeCell ref="C6:M6"/>
    <mergeCell ref="C2:D2"/>
    <mergeCell ref="E2:F2"/>
    <mergeCell ref="G2:H2"/>
    <mergeCell ref="I2:J2"/>
    <mergeCell ref="K2:L2"/>
  </mergeCells>
  <phoneticPr fontId="17" type="noConversion"/>
  <pageMargins left="1" right="1" top="1" bottom="1" header="0.5" footer="0.5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1"/>
  <sheetViews>
    <sheetView workbookViewId="0">
      <selection activeCell="E27" sqref="E27"/>
    </sheetView>
  </sheetViews>
  <sheetFormatPr defaultRowHeight="13.5"/>
  <cols>
    <col min="1" max="1" width="14.375" customWidth="1"/>
    <col min="2" max="2" width="15.125" bestFit="1" customWidth="1"/>
    <col min="3" max="3" width="19.75" bestFit="1" customWidth="1"/>
    <col min="4" max="4" width="22.75" bestFit="1" customWidth="1"/>
    <col min="5" max="5" width="15.125" bestFit="1" customWidth="1"/>
    <col min="6" max="6" width="25.375" customWidth="1"/>
  </cols>
  <sheetData>
    <row r="1" spans="2:6" ht="14.25" thickBot="1"/>
    <row r="2" spans="2:6" ht="26.25">
      <c r="B2" s="191" t="s">
        <v>4</v>
      </c>
      <c r="C2" s="192"/>
      <c r="D2" s="192"/>
      <c r="E2" s="192"/>
      <c r="F2" s="193"/>
    </row>
    <row r="3" spans="2:6" ht="17.25" thickBot="1">
      <c r="B3" s="19"/>
      <c r="C3" s="18"/>
      <c r="D3" s="18"/>
      <c r="E3" s="18"/>
      <c r="F3" s="20" t="s">
        <v>93</v>
      </c>
    </row>
    <row r="4" spans="2:6" ht="18" thickBot="1">
      <c r="B4" s="194" t="s">
        <v>6</v>
      </c>
      <c r="C4" s="195"/>
      <c r="D4" s="196"/>
      <c r="E4" s="21"/>
      <c r="F4" s="22" t="s">
        <v>8</v>
      </c>
    </row>
    <row r="5" spans="2:6" ht="17.25">
      <c r="B5" s="185" t="s">
        <v>9</v>
      </c>
      <c r="C5" s="186" t="s">
        <v>10</v>
      </c>
      <c r="D5" s="83" t="s">
        <v>101</v>
      </c>
      <c r="E5" s="84"/>
      <c r="F5" s="91"/>
    </row>
    <row r="6" spans="2:6" ht="63" customHeight="1">
      <c r="B6" s="185"/>
      <c r="C6" s="186"/>
      <c r="D6" s="83" t="s">
        <v>107</v>
      </c>
      <c r="E6" s="85"/>
      <c r="F6" s="91"/>
    </row>
    <row r="7" spans="2:6" ht="63" customHeight="1">
      <c r="B7" s="185"/>
      <c r="C7" s="154" t="s">
        <v>123</v>
      </c>
      <c r="D7" s="155" t="s">
        <v>124</v>
      </c>
      <c r="E7" s="85"/>
      <c r="F7" s="91"/>
    </row>
    <row r="8" spans="2:6" ht="17.25">
      <c r="B8" s="185"/>
      <c r="C8" s="186" t="s">
        <v>7</v>
      </c>
      <c r="D8" s="187"/>
      <c r="E8" s="85"/>
      <c r="F8" s="23"/>
    </row>
    <row r="9" spans="2:6" ht="17.25">
      <c r="B9" s="185" t="s">
        <v>11</v>
      </c>
      <c r="C9" s="186" t="s">
        <v>12</v>
      </c>
      <c r="D9" s="187"/>
      <c r="E9" s="85"/>
      <c r="F9" s="24"/>
    </row>
    <row r="10" spans="2:6" ht="17.25">
      <c r="B10" s="185"/>
      <c r="C10" s="186" t="s">
        <v>7</v>
      </c>
      <c r="D10" s="187"/>
      <c r="E10" s="86"/>
      <c r="F10" s="23"/>
    </row>
    <row r="11" spans="2:6" ht="18" thickBot="1">
      <c r="B11" s="188" t="s">
        <v>13</v>
      </c>
      <c r="C11" s="189"/>
      <c r="D11" s="190"/>
      <c r="E11" s="25">
        <v>685000000</v>
      </c>
      <c r="F11" s="26"/>
    </row>
  </sheetData>
  <mergeCells count="9">
    <mergeCell ref="B9:B10"/>
    <mergeCell ref="C9:D9"/>
    <mergeCell ref="C10:D10"/>
    <mergeCell ref="B11:D11"/>
    <mergeCell ref="B2:F2"/>
    <mergeCell ref="B4:D4"/>
    <mergeCell ref="B5:B8"/>
    <mergeCell ref="C5:C6"/>
    <mergeCell ref="C8:D8"/>
  </mergeCells>
  <phoneticPr fontId="17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P24"/>
  <sheetViews>
    <sheetView zoomScaleNormal="100" workbookViewId="0">
      <selection activeCell="K13" sqref="K13"/>
    </sheetView>
  </sheetViews>
  <sheetFormatPr defaultRowHeight="13.5"/>
  <cols>
    <col min="1" max="1" width="18.5" customWidth="1"/>
    <col min="2" max="2" width="3.125" customWidth="1"/>
    <col min="3" max="3" width="2.5" customWidth="1"/>
    <col min="4" max="4" width="24.25" customWidth="1"/>
    <col min="5" max="5" width="20.125" customWidth="1"/>
    <col min="6" max="6" width="19.5" customWidth="1"/>
    <col min="7" max="7" width="22.5" customWidth="1"/>
    <col min="8" max="8" width="3.25" customWidth="1"/>
    <col min="10" max="10" width="10.5" bestFit="1" customWidth="1"/>
    <col min="15" max="15" width="10.5" bestFit="1" customWidth="1"/>
  </cols>
  <sheetData>
    <row r="1" spans="2:13" ht="26.25">
      <c r="B1" s="123"/>
      <c r="C1" s="165" t="s">
        <v>0</v>
      </c>
      <c r="D1" s="122"/>
      <c r="E1" s="122"/>
      <c r="F1" s="122"/>
      <c r="G1" s="122"/>
      <c r="H1" s="122"/>
      <c r="I1" s="123"/>
    </row>
    <row r="2" spans="2:13" ht="14.25" thickBot="1">
      <c r="B2" s="123"/>
      <c r="C2" s="123"/>
      <c r="D2" s="123"/>
      <c r="E2" s="123"/>
      <c r="F2" s="123"/>
      <c r="G2" s="123"/>
      <c r="H2" s="123"/>
      <c r="I2" s="123"/>
    </row>
    <row r="3" spans="2:13" ht="27" customHeight="1">
      <c r="B3" s="123"/>
      <c r="C3" s="123"/>
      <c r="D3" s="1" t="s">
        <v>1</v>
      </c>
      <c r="E3" s="2" t="s">
        <v>100</v>
      </c>
      <c r="F3" s="89" t="s">
        <v>98</v>
      </c>
      <c r="G3" s="89" t="s">
        <v>96</v>
      </c>
      <c r="H3" s="159"/>
      <c r="I3" s="123"/>
    </row>
    <row r="4" spans="2:13" ht="27" customHeight="1">
      <c r="B4" s="123"/>
      <c r="C4" s="123"/>
      <c r="D4" s="3" t="s">
        <v>51</v>
      </c>
      <c r="E4" s="4"/>
      <c r="F4" s="5"/>
      <c r="G4" s="197"/>
      <c r="H4" s="160"/>
      <c r="I4" s="123"/>
    </row>
    <row r="5" spans="2:13" ht="27" customHeight="1">
      <c r="B5" s="123"/>
      <c r="C5" s="123"/>
      <c r="D5" s="3" t="s">
        <v>57</v>
      </c>
      <c r="E5" s="4"/>
      <c r="F5" s="5"/>
      <c r="G5" s="198"/>
      <c r="H5" s="160"/>
      <c r="I5" s="123"/>
    </row>
    <row r="6" spans="2:13" ht="27" customHeight="1">
      <c r="B6" s="123"/>
      <c r="C6" s="123"/>
      <c r="D6" s="3" t="s">
        <v>2</v>
      </c>
      <c r="E6" s="4"/>
      <c r="F6" s="5"/>
      <c r="G6" s="198"/>
      <c r="H6" s="160"/>
      <c r="I6" s="123"/>
    </row>
    <row r="7" spans="2:13" ht="27" customHeight="1">
      <c r="B7" s="123"/>
      <c r="C7" s="123"/>
      <c r="D7" s="6" t="s">
        <v>90</v>
      </c>
      <c r="E7" s="7"/>
      <c r="F7" s="8"/>
      <c r="G7" s="198"/>
      <c r="H7" s="160"/>
      <c r="I7" s="123"/>
    </row>
    <row r="8" spans="2:13" ht="27" customHeight="1">
      <c r="B8" s="123"/>
      <c r="C8" s="123"/>
      <c r="D8" s="3" t="s">
        <v>91</v>
      </c>
      <c r="E8" s="4"/>
      <c r="F8" s="5"/>
      <c r="G8" s="198"/>
      <c r="H8" s="160"/>
      <c r="I8" s="123"/>
    </row>
    <row r="9" spans="2:13" ht="27" customHeight="1">
      <c r="B9" s="123"/>
      <c r="C9" s="123"/>
      <c r="D9" s="6" t="s">
        <v>92</v>
      </c>
      <c r="E9" s="7"/>
      <c r="F9" s="8"/>
      <c r="G9" s="199"/>
      <c r="H9" s="160"/>
      <c r="I9" s="123"/>
    </row>
    <row r="10" spans="2:13" ht="27" customHeight="1" thickBot="1">
      <c r="B10" s="123"/>
      <c r="C10" s="123"/>
      <c r="D10" s="9" t="s">
        <v>3</v>
      </c>
      <c r="E10" s="10"/>
      <c r="F10" s="82"/>
      <c r="G10" s="92"/>
      <c r="H10" s="161"/>
      <c r="I10" s="123"/>
    </row>
    <row r="11" spans="2:13" ht="27" customHeight="1">
      <c r="B11" s="123"/>
      <c r="C11" s="123"/>
      <c r="D11" s="123"/>
      <c r="E11" s="124"/>
      <c r="F11" s="125"/>
      <c r="G11" s="126"/>
      <c r="H11" s="126"/>
      <c r="I11" s="123"/>
    </row>
    <row r="12" spans="2:13" ht="27" customHeight="1">
      <c r="B12" s="123"/>
      <c r="C12" s="166" t="s">
        <v>122</v>
      </c>
      <c r="D12" s="123"/>
      <c r="E12" s="123"/>
      <c r="F12" s="123"/>
      <c r="G12" s="123"/>
      <c r="H12" s="123"/>
      <c r="I12" s="123"/>
    </row>
    <row r="13" spans="2:13" ht="31.5" customHeight="1" thickBot="1">
      <c r="B13" s="123"/>
      <c r="C13" s="123"/>
      <c r="D13" s="202"/>
      <c r="E13" s="202"/>
      <c r="F13" s="202"/>
      <c r="G13" s="202"/>
      <c r="H13" s="162"/>
      <c r="I13" s="123"/>
    </row>
    <row r="14" spans="2:13" ht="27" customHeight="1">
      <c r="B14" s="123"/>
      <c r="C14" s="123"/>
      <c r="D14" s="11" t="s">
        <v>1</v>
      </c>
      <c r="E14" s="12" t="s">
        <v>100</v>
      </c>
      <c r="F14" s="90" t="s">
        <v>97</v>
      </c>
      <c r="G14" s="90" t="s">
        <v>99</v>
      </c>
      <c r="H14" s="159"/>
      <c r="I14" s="123"/>
    </row>
    <row r="15" spans="2:13" ht="27" customHeight="1">
      <c r="B15" s="123"/>
      <c r="C15" s="123"/>
      <c r="D15" s="3" t="s">
        <v>108</v>
      </c>
      <c r="E15" s="4"/>
      <c r="F15" s="13"/>
      <c r="G15" s="200"/>
      <c r="H15" s="163"/>
      <c r="I15" s="123"/>
    </row>
    <row r="16" spans="2:13" ht="27" customHeight="1">
      <c r="B16" s="123"/>
      <c r="C16" s="123"/>
      <c r="D16" s="3" t="s">
        <v>102</v>
      </c>
      <c r="E16" s="4"/>
      <c r="F16" s="5"/>
      <c r="G16" s="201"/>
      <c r="H16" s="163"/>
      <c r="I16" s="123"/>
      <c r="M16" s="123"/>
    </row>
    <row r="17" spans="2:16" ht="27" customHeight="1" thickBot="1">
      <c r="B17" s="123"/>
      <c r="C17" s="123"/>
      <c r="D17" s="14" t="s">
        <v>3</v>
      </c>
      <c r="E17" s="15"/>
      <c r="F17" s="81"/>
      <c r="G17" s="92"/>
      <c r="H17" s="161"/>
      <c r="I17" s="123"/>
      <c r="P17" s="16"/>
    </row>
    <row r="18" spans="2:16">
      <c r="B18" s="123"/>
      <c r="C18" s="123"/>
      <c r="D18" s="123"/>
      <c r="E18" s="164"/>
      <c r="F18" s="123"/>
      <c r="G18" s="123"/>
      <c r="H18" s="123"/>
      <c r="I18" s="123"/>
    </row>
    <row r="19" spans="2:16" ht="26.25">
      <c r="B19" s="123"/>
      <c r="C19" s="166" t="s">
        <v>121</v>
      </c>
      <c r="D19" s="123"/>
      <c r="E19" s="125"/>
      <c r="F19" s="123"/>
      <c r="G19" s="123"/>
      <c r="H19" s="123"/>
      <c r="I19" s="123"/>
    </row>
    <row r="20" spans="2:16" ht="31.5" customHeight="1" thickBot="1">
      <c r="B20" s="123"/>
      <c r="D20" s="202"/>
      <c r="E20" s="202"/>
      <c r="F20" s="202"/>
      <c r="G20" s="202"/>
      <c r="I20" s="123"/>
    </row>
    <row r="21" spans="2:16">
      <c r="D21" s="11" t="s">
        <v>1</v>
      </c>
      <c r="E21" s="12" t="s">
        <v>100</v>
      </c>
      <c r="F21" s="90" t="s">
        <v>97</v>
      </c>
      <c r="G21" s="90" t="s">
        <v>99</v>
      </c>
    </row>
    <row r="22" spans="2:16" ht="36" customHeight="1">
      <c r="D22" s="3" t="s">
        <v>108</v>
      </c>
      <c r="E22" s="4"/>
      <c r="F22" s="13"/>
      <c r="G22" s="156"/>
    </row>
    <row r="23" spans="2:16" ht="29.25" customHeight="1" thickBot="1">
      <c r="D23" s="14" t="s">
        <v>3</v>
      </c>
      <c r="E23" s="15"/>
      <c r="F23" s="81"/>
      <c r="G23" s="92"/>
    </row>
    <row r="24" spans="2:16">
      <c r="E24" s="17"/>
    </row>
  </sheetData>
  <mergeCells count="4">
    <mergeCell ref="G4:G9"/>
    <mergeCell ref="G15:G16"/>
    <mergeCell ref="D13:G13"/>
    <mergeCell ref="D20:G20"/>
  </mergeCells>
  <phoneticPr fontId="17" type="noConversion"/>
  <pageMargins left="0.7" right="0.7" top="0.75" bottom="0.75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8"/>
  <sheetViews>
    <sheetView zoomScale="70" zoomScaleNormal="70" workbookViewId="0">
      <selection activeCell="E27" sqref="E27"/>
    </sheetView>
  </sheetViews>
  <sheetFormatPr defaultRowHeight="16.5"/>
  <cols>
    <col min="1" max="1" width="17.875" style="51" bestFit="1" customWidth="1"/>
    <col min="2" max="2" width="11.25" style="51" bestFit="1" customWidth="1"/>
    <col min="3" max="3" width="36.5" style="51" bestFit="1" customWidth="1"/>
    <col min="4" max="4" width="39.75" style="51" customWidth="1"/>
    <col min="5" max="5" width="58" style="51" customWidth="1"/>
    <col min="6" max="6" width="5.25" style="51" bestFit="1" customWidth="1"/>
    <col min="7" max="7" width="15" style="54" bestFit="1" customWidth="1"/>
    <col min="8" max="8" width="19.5" style="56" bestFit="1" customWidth="1"/>
    <col min="9" max="9" width="17.25" style="54" customWidth="1"/>
    <col min="10" max="11" width="23.375" style="56" bestFit="1" customWidth="1"/>
    <col min="12" max="14" width="9" style="51"/>
    <col min="15" max="15" width="13.375" style="51" bestFit="1" customWidth="1"/>
    <col min="16" max="16" width="9" style="51"/>
    <col min="17" max="17" width="13.375" style="51" bestFit="1" customWidth="1"/>
    <col min="18" max="16384" width="9" style="51"/>
  </cols>
  <sheetData>
    <row r="1" spans="1:15">
      <c r="A1" s="58"/>
      <c r="B1" s="58"/>
      <c r="C1" s="58"/>
      <c r="D1" s="58"/>
      <c r="E1" s="58"/>
      <c r="F1" s="58"/>
      <c r="G1" s="59"/>
      <c r="H1" s="60"/>
      <c r="I1" s="59"/>
      <c r="J1" s="60"/>
      <c r="K1" s="60"/>
      <c r="L1" s="61"/>
    </row>
    <row r="2" spans="1:15" ht="33.75">
      <c r="A2" s="98" t="s">
        <v>133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5">
      <c r="A3" s="93" t="s">
        <v>35</v>
      </c>
      <c r="B3" s="93" t="s">
        <v>55</v>
      </c>
      <c r="C3" s="93" t="s">
        <v>37</v>
      </c>
      <c r="D3" s="93" t="s">
        <v>39</v>
      </c>
      <c r="E3" s="93" t="s">
        <v>125</v>
      </c>
      <c r="F3" s="93" t="s">
        <v>41</v>
      </c>
      <c r="G3" s="53" t="s">
        <v>116</v>
      </c>
      <c r="H3" s="57" t="s">
        <v>53</v>
      </c>
      <c r="I3" s="53" t="s">
        <v>54</v>
      </c>
      <c r="J3" s="57" t="s">
        <v>115</v>
      </c>
      <c r="K3" s="57" t="s">
        <v>130</v>
      </c>
      <c r="L3" s="93" t="s">
        <v>118</v>
      </c>
      <c r="M3" s="93" t="s">
        <v>104</v>
      </c>
      <c r="N3" s="158" t="s">
        <v>126</v>
      </c>
    </row>
    <row r="4" spans="1:15" ht="93.75" customHeight="1">
      <c r="A4" s="210" t="s">
        <v>117</v>
      </c>
      <c r="B4" s="208" t="s">
        <v>119</v>
      </c>
      <c r="C4" s="64"/>
      <c r="D4" s="64"/>
      <c r="E4" s="64"/>
      <c r="F4" s="62"/>
      <c r="G4" s="65"/>
      <c r="H4" s="66"/>
      <c r="I4" s="67"/>
      <c r="J4" s="66"/>
      <c r="K4" s="151"/>
      <c r="L4" s="63"/>
      <c r="M4" s="94"/>
      <c r="N4" s="203"/>
      <c r="O4" s="204"/>
    </row>
    <row r="5" spans="1:15" ht="96.75" customHeight="1">
      <c r="A5" s="211"/>
      <c r="B5" s="209"/>
      <c r="C5" s="64"/>
      <c r="D5" s="64"/>
      <c r="E5" s="64"/>
      <c r="F5" s="62"/>
      <c r="G5" s="65"/>
      <c r="H5" s="65"/>
      <c r="I5" s="67"/>
      <c r="J5" s="66"/>
      <c r="K5" s="151"/>
      <c r="L5" s="63"/>
      <c r="M5" s="94"/>
      <c r="N5" s="203"/>
      <c r="O5" s="204"/>
    </row>
    <row r="6" spans="1:15" ht="74.25" customHeight="1">
      <c r="A6" s="212"/>
      <c r="B6" s="62" t="s">
        <v>120</v>
      </c>
      <c r="C6" s="63"/>
      <c r="D6" s="63"/>
      <c r="E6" s="64"/>
      <c r="F6" s="62"/>
      <c r="G6" s="65"/>
      <c r="H6" s="66"/>
      <c r="I6" s="67"/>
      <c r="J6" s="66"/>
      <c r="K6" s="151"/>
      <c r="L6" s="63"/>
      <c r="M6" s="94"/>
      <c r="N6" s="203"/>
      <c r="O6" s="204"/>
    </row>
    <row r="7" spans="1:15">
      <c r="A7" s="213" t="s">
        <v>7</v>
      </c>
      <c r="B7" s="214"/>
      <c r="C7" s="214"/>
      <c r="D7" s="214"/>
      <c r="E7" s="215"/>
      <c r="F7" s="68">
        <f>SUM(F4:F6)</f>
        <v>0</v>
      </c>
      <c r="G7" s="69"/>
      <c r="H7" s="70">
        <f>SUM(H4:H6)</f>
        <v>0</v>
      </c>
      <c r="I7" s="71"/>
      <c r="J7" s="70">
        <f>SUM(J4:J6)</f>
        <v>0</v>
      </c>
      <c r="K7" s="152">
        <f>SUM(K4:K6)</f>
        <v>0</v>
      </c>
      <c r="L7" s="72"/>
      <c r="M7" s="94"/>
    </row>
    <row r="8" spans="1:15" s="55" customFormat="1" ht="17.25">
      <c r="A8" s="205" t="s">
        <v>56</v>
      </c>
      <c r="B8" s="206"/>
      <c r="C8" s="206"/>
      <c r="D8" s="206"/>
      <c r="E8" s="207"/>
      <c r="F8" s="73">
        <f>F7</f>
        <v>0</v>
      </c>
      <c r="G8" s="74"/>
      <c r="H8" s="75">
        <f>H7</f>
        <v>0</v>
      </c>
      <c r="I8" s="76"/>
      <c r="J8" s="75">
        <f>J7</f>
        <v>0</v>
      </c>
      <c r="K8" s="75">
        <f>K7</f>
        <v>0</v>
      </c>
      <c r="L8" s="77"/>
      <c r="M8" s="95"/>
    </row>
  </sheetData>
  <mergeCells count="7">
    <mergeCell ref="N4:O4"/>
    <mergeCell ref="N5:O5"/>
    <mergeCell ref="N6:O6"/>
    <mergeCell ref="A8:E8"/>
    <mergeCell ref="B4:B5"/>
    <mergeCell ref="A4:A6"/>
    <mergeCell ref="A7:E7"/>
  </mergeCells>
  <phoneticPr fontId="17" type="noConversion"/>
  <pageMargins left="0.70866141732283472" right="0.70866141732283472" top="0.74803149606299213" bottom="0.74803149606299213" header="0.31496062992125984" footer="0.31496062992125984"/>
  <pageSetup paperSize="9" scale="43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5"/>
  <sheetViews>
    <sheetView zoomScale="70" zoomScaleNormal="70" workbookViewId="0">
      <selection activeCell="G33" sqref="G33"/>
    </sheetView>
  </sheetViews>
  <sheetFormatPr defaultRowHeight="16.5"/>
  <cols>
    <col min="1" max="1" width="17.875" style="51" bestFit="1" customWidth="1"/>
    <col min="2" max="2" width="9" style="51" bestFit="1" customWidth="1"/>
    <col min="3" max="3" width="8.625" style="51" bestFit="1" customWidth="1"/>
    <col min="4" max="4" width="24.875" style="51" bestFit="1" customWidth="1"/>
    <col min="5" max="5" width="29.875" style="51" bestFit="1" customWidth="1"/>
    <col min="6" max="6" width="39.75" style="51" customWidth="1"/>
    <col min="7" max="7" width="58" style="51" customWidth="1"/>
    <col min="8" max="8" width="5.25" style="51" bestFit="1" customWidth="1"/>
    <col min="9" max="9" width="15" style="54" bestFit="1" customWidth="1"/>
    <col min="10" max="10" width="19.5" style="56" bestFit="1" customWidth="1"/>
    <col min="11" max="11" width="17.25" style="54" customWidth="1"/>
    <col min="12" max="13" width="23.375" style="56" bestFit="1" customWidth="1"/>
    <col min="14" max="14" width="9" style="51"/>
    <col min="15" max="15" width="32.625" style="51" bestFit="1" customWidth="1"/>
    <col min="16" max="16" width="9" style="51"/>
    <col min="17" max="17" width="13.375" style="51" bestFit="1" customWidth="1"/>
    <col min="18" max="18" width="10.875" style="51" bestFit="1" customWidth="1"/>
    <col min="19" max="19" width="13.375" style="51" bestFit="1" customWidth="1"/>
    <col min="20" max="20" width="9" style="51"/>
    <col min="21" max="21" width="10.875" style="51" bestFit="1" customWidth="1"/>
    <col min="22" max="16384" width="9" style="51"/>
  </cols>
  <sheetData>
    <row r="1" spans="1:19">
      <c r="A1" s="58"/>
      <c r="B1" s="58"/>
      <c r="C1" s="58"/>
      <c r="D1" s="58"/>
      <c r="E1" s="58"/>
      <c r="F1" s="58"/>
      <c r="G1" s="58"/>
      <c r="H1" s="58"/>
      <c r="I1" s="59"/>
      <c r="J1" s="60"/>
      <c r="K1" s="59"/>
      <c r="L1" s="60"/>
      <c r="M1" s="60"/>
      <c r="N1" s="61"/>
    </row>
    <row r="2" spans="1:19" ht="33.75">
      <c r="A2" s="98" t="s">
        <v>134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9">
      <c r="A3" s="52" t="s">
        <v>35</v>
      </c>
      <c r="B3" s="52" t="s">
        <v>55</v>
      </c>
      <c r="C3" s="52" t="s">
        <v>36</v>
      </c>
      <c r="D3" s="52" t="s">
        <v>37</v>
      </c>
      <c r="E3" s="52" t="s">
        <v>38</v>
      </c>
      <c r="F3" s="52" t="s">
        <v>39</v>
      </c>
      <c r="G3" s="52" t="s">
        <v>40</v>
      </c>
      <c r="H3" s="52" t="s">
        <v>41</v>
      </c>
      <c r="I3" s="53" t="s">
        <v>52</v>
      </c>
      <c r="J3" s="57" t="s">
        <v>53</v>
      </c>
      <c r="K3" s="53" t="s">
        <v>54</v>
      </c>
      <c r="L3" s="57" t="s">
        <v>115</v>
      </c>
      <c r="M3" s="57" t="s">
        <v>129</v>
      </c>
      <c r="N3" s="52" t="s">
        <v>42</v>
      </c>
      <c r="O3" s="93" t="s">
        <v>104</v>
      </c>
    </row>
    <row r="4" spans="1:19">
      <c r="A4" s="167" t="s">
        <v>46</v>
      </c>
      <c r="B4" s="62"/>
      <c r="C4" s="62"/>
      <c r="D4" s="63"/>
      <c r="E4" s="64"/>
      <c r="F4" s="63"/>
      <c r="G4" s="64"/>
      <c r="H4" s="62"/>
      <c r="I4" s="65"/>
      <c r="J4" s="66"/>
      <c r="K4" s="67"/>
      <c r="L4" s="66"/>
      <c r="M4" s="151"/>
      <c r="N4" s="63"/>
      <c r="O4" s="94"/>
    </row>
    <row r="5" spans="1:19">
      <c r="A5" s="213" t="s">
        <v>7</v>
      </c>
      <c r="B5" s="214"/>
      <c r="C5" s="214"/>
      <c r="D5" s="214"/>
      <c r="E5" s="214"/>
      <c r="F5" s="214"/>
      <c r="G5" s="215"/>
      <c r="H5" s="68">
        <f>SUM(H4:H4)</f>
        <v>0</v>
      </c>
      <c r="I5" s="69"/>
      <c r="J5" s="70">
        <f>SUM(J4:J4)</f>
        <v>0</v>
      </c>
      <c r="K5" s="71"/>
      <c r="L5" s="70">
        <f>SUM(L4:L4)</f>
        <v>0</v>
      </c>
      <c r="M5" s="152">
        <f>SUM(M4:M4)</f>
        <v>0</v>
      </c>
      <c r="N5" s="72"/>
      <c r="O5" s="94"/>
    </row>
    <row r="6" spans="1:19">
      <c r="A6" s="167" t="s">
        <v>44</v>
      </c>
      <c r="B6" s="62"/>
      <c r="C6" s="62"/>
      <c r="D6" s="63"/>
      <c r="E6" s="64"/>
      <c r="F6" s="64"/>
      <c r="G6" s="63"/>
      <c r="H6" s="62"/>
      <c r="I6" s="65"/>
      <c r="J6" s="66"/>
      <c r="K6" s="67"/>
      <c r="L6" s="66"/>
      <c r="M6" s="151"/>
      <c r="N6" s="63"/>
      <c r="O6" s="94"/>
    </row>
    <row r="7" spans="1:19" s="55" customFormat="1">
      <c r="A7" s="213" t="s">
        <v>7</v>
      </c>
      <c r="B7" s="214"/>
      <c r="C7" s="214"/>
      <c r="D7" s="214"/>
      <c r="E7" s="214"/>
      <c r="F7" s="214"/>
      <c r="G7" s="215"/>
      <c r="H7" s="68">
        <f>SUM(H6:H6)</f>
        <v>0</v>
      </c>
      <c r="I7" s="69"/>
      <c r="J7" s="70">
        <f>SUM(J6:J6)</f>
        <v>0</v>
      </c>
      <c r="K7" s="71"/>
      <c r="L7" s="70">
        <f>SUM(L6:L6)</f>
        <v>0</v>
      </c>
      <c r="M7" s="70">
        <f>SUM(M6:M6)</f>
        <v>0</v>
      </c>
      <c r="N7" s="72"/>
      <c r="O7" s="95"/>
    </row>
    <row r="8" spans="1:19">
      <c r="A8" s="167" t="s">
        <v>49</v>
      </c>
      <c r="B8" s="62"/>
      <c r="C8" s="62"/>
      <c r="D8" s="63"/>
      <c r="E8" s="64"/>
      <c r="F8" s="63"/>
      <c r="G8" s="64"/>
      <c r="H8" s="62"/>
      <c r="I8" s="65"/>
      <c r="J8" s="66"/>
      <c r="K8" s="67"/>
      <c r="L8" s="66"/>
      <c r="M8" s="151"/>
      <c r="N8" s="63"/>
      <c r="O8" s="94"/>
    </row>
    <row r="9" spans="1:19" s="55" customFormat="1">
      <c r="A9" s="213" t="s">
        <v>7</v>
      </c>
      <c r="B9" s="214"/>
      <c r="C9" s="214"/>
      <c r="D9" s="214"/>
      <c r="E9" s="214"/>
      <c r="F9" s="214"/>
      <c r="G9" s="215"/>
      <c r="H9" s="68">
        <f>SUM(H8:H8)</f>
        <v>0</v>
      </c>
      <c r="I9" s="69"/>
      <c r="J9" s="70">
        <f>SUM(J8:J8)</f>
        <v>0</v>
      </c>
      <c r="K9" s="71"/>
      <c r="L9" s="70">
        <f>SUM(L8:L8)</f>
        <v>0</v>
      </c>
      <c r="M9" s="70">
        <f>SUM(M8:M8)</f>
        <v>0</v>
      </c>
      <c r="N9" s="72"/>
      <c r="O9" s="95"/>
    </row>
    <row r="10" spans="1:19">
      <c r="A10" s="168" t="s">
        <v>48</v>
      </c>
      <c r="B10" s="62"/>
      <c r="C10" s="62"/>
      <c r="D10" s="63"/>
      <c r="E10" s="64"/>
      <c r="F10" s="63"/>
      <c r="G10" s="64"/>
      <c r="H10" s="62"/>
      <c r="I10" s="65"/>
      <c r="J10" s="66"/>
      <c r="K10" s="67"/>
      <c r="L10" s="66"/>
      <c r="M10" s="151"/>
      <c r="N10" s="63"/>
      <c r="O10" s="157"/>
    </row>
    <row r="11" spans="1:19" s="55" customFormat="1">
      <c r="A11" s="213" t="s">
        <v>7</v>
      </c>
      <c r="B11" s="214"/>
      <c r="C11" s="214"/>
      <c r="D11" s="214"/>
      <c r="E11" s="214"/>
      <c r="F11" s="214"/>
      <c r="G11" s="215"/>
      <c r="H11" s="68">
        <f>SUM(H10:H10)</f>
        <v>0</v>
      </c>
      <c r="I11" s="69"/>
      <c r="J11" s="70">
        <f>SUM(J10:J10)</f>
        <v>0</v>
      </c>
      <c r="K11" s="71"/>
      <c r="L11" s="70">
        <f>SUM(L10:L10)</f>
        <v>0</v>
      </c>
      <c r="M11" s="70">
        <f>SUM(M10:M10)</f>
        <v>0</v>
      </c>
      <c r="N11" s="72"/>
      <c r="O11" s="95"/>
    </row>
    <row r="12" spans="1:19">
      <c r="A12" s="168" t="s">
        <v>43</v>
      </c>
      <c r="B12" s="62"/>
      <c r="C12" s="62"/>
      <c r="D12" s="63"/>
      <c r="E12" s="63"/>
      <c r="F12" s="63"/>
      <c r="G12" s="63"/>
      <c r="H12" s="62"/>
      <c r="I12" s="65"/>
      <c r="J12" s="66"/>
      <c r="K12" s="67"/>
      <c r="L12" s="66"/>
      <c r="M12" s="151"/>
      <c r="N12" s="63"/>
      <c r="O12" s="94"/>
    </row>
    <row r="13" spans="1:19" s="55" customFormat="1">
      <c r="A13" s="213" t="s">
        <v>7</v>
      </c>
      <c r="B13" s="216"/>
      <c r="C13" s="216"/>
      <c r="D13" s="216"/>
      <c r="E13" s="214"/>
      <c r="F13" s="214"/>
      <c r="G13" s="215"/>
      <c r="H13" s="68">
        <f>SUM(H12:H12)</f>
        <v>0</v>
      </c>
      <c r="I13" s="69"/>
      <c r="J13" s="70">
        <f>SUM(J12:J12)</f>
        <v>0</v>
      </c>
      <c r="K13" s="71"/>
      <c r="L13" s="70">
        <f>SUM(L12:L12)</f>
        <v>0</v>
      </c>
      <c r="M13" s="70">
        <f>SUM(M12:M12)</f>
        <v>0</v>
      </c>
      <c r="N13" s="72"/>
      <c r="O13" s="95"/>
    </row>
    <row r="14" spans="1:19">
      <c r="A14" s="167" t="s">
        <v>45</v>
      </c>
      <c r="B14" s="62"/>
      <c r="C14" s="62"/>
      <c r="D14" s="63"/>
      <c r="E14" s="64"/>
      <c r="F14" s="63"/>
      <c r="G14" s="64"/>
      <c r="H14" s="62"/>
      <c r="I14" s="65"/>
      <c r="J14" s="66"/>
      <c r="K14" s="67"/>
      <c r="L14" s="66"/>
      <c r="M14" s="151"/>
      <c r="N14" s="63"/>
      <c r="O14" s="96"/>
      <c r="S14" s="99"/>
    </row>
    <row r="15" spans="1:19" s="55" customFormat="1">
      <c r="A15" s="213" t="s">
        <v>7</v>
      </c>
      <c r="B15" s="214"/>
      <c r="C15" s="214"/>
      <c r="D15" s="214"/>
      <c r="E15" s="214"/>
      <c r="F15" s="214"/>
      <c r="G15" s="215"/>
      <c r="H15" s="68">
        <f>SUM(H14:H14)</f>
        <v>0</v>
      </c>
      <c r="I15" s="69"/>
      <c r="J15" s="70">
        <f>SUM(J14:J14)</f>
        <v>0</v>
      </c>
      <c r="K15" s="71"/>
      <c r="L15" s="70">
        <f>SUM(L14:L14)</f>
        <v>0</v>
      </c>
      <c r="M15" s="70">
        <f>SUM(M14:M14)</f>
        <v>0</v>
      </c>
      <c r="N15" s="72"/>
      <c r="O15" s="95"/>
    </row>
    <row r="16" spans="1:19">
      <c r="A16" s="168" t="s">
        <v>47</v>
      </c>
      <c r="B16" s="62"/>
      <c r="C16" s="62"/>
      <c r="D16" s="63"/>
      <c r="E16" s="64"/>
      <c r="F16" s="64"/>
      <c r="G16" s="64"/>
      <c r="H16" s="62"/>
      <c r="I16" s="65"/>
      <c r="J16" s="66"/>
      <c r="K16" s="67"/>
      <c r="L16" s="66"/>
      <c r="M16" s="151"/>
      <c r="N16" s="63"/>
      <c r="O16" s="94"/>
    </row>
    <row r="17" spans="1:15" s="55" customFormat="1">
      <c r="A17" s="213" t="s">
        <v>7</v>
      </c>
      <c r="B17" s="214"/>
      <c r="C17" s="214"/>
      <c r="D17" s="214"/>
      <c r="E17" s="214"/>
      <c r="F17" s="214"/>
      <c r="G17" s="215"/>
      <c r="H17" s="68">
        <f>SUM(H16:H16)</f>
        <v>0</v>
      </c>
      <c r="I17" s="69"/>
      <c r="J17" s="70">
        <f>SUM(J16:J16)</f>
        <v>0</v>
      </c>
      <c r="K17" s="71"/>
      <c r="L17" s="70">
        <f>SUM(L16:L16)</f>
        <v>0</v>
      </c>
      <c r="M17" s="70">
        <f>SUM(M16:M16)</f>
        <v>0</v>
      </c>
      <c r="N17" s="72"/>
      <c r="O17" s="95"/>
    </row>
    <row r="18" spans="1:15">
      <c r="A18" s="167" t="s">
        <v>50</v>
      </c>
      <c r="B18" s="62"/>
      <c r="C18" s="62"/>
      <c r="D18" s="63"/>
      <c r="E18" s="63"/>
      <c r="F18" s="64"/>
      <c r="G18" s="63"/>
      <c r="H18" s="62"/>
      <c r="I18" s="65"/>
      <c r="J18" s="66"/>
      <c r="K18" s="67"/>
      <c r="L18" s="66"/>
      <c r="M18" s="151"/>
      <c r="N18" s="63"/>
      <c r="O18" s="94"/>
    </row>
    <row r="19" spans="1:15" s="55" customFormat="1">
      <c r="A19" s="213" t="s">
        <v>7</v>
      </c>
      <c r="B19" s="214"/>
      <c r="C19" s="214"/>
      <c r="D19" s="214"/>
      <c r="E19" s="214"/>
      <c r="F19" s="214"/>
      <c r="G19" s="215"/>
      <c r="H19" s="68">
        <f>SUM(H18:H18)</f>
        <v>0</v>
      </c>
      <c r="I19" s="69"/>
      <c r="J19" s="70">
        <f>SUM(J18:J18)</f>
        <v>0</v>
      </c>
      <c r="K19" s="71"/>
      <c r="L19" s="70">
        <f>SUM(L18:L18)</f>
        <v>0</v>
      </c>
      <c r="M19" s="70">
        <f>SUM(M18:M18)</f>
        <v>0</v>
      </c>
      <c r="N19" s="72"/>
      <c r="O19" s="95"/>
    </row>
    <row r="20" spans="1:15" s="55" customFormat="1" ht="17.25">
      <c r="A20" s="205" t="s">
        <v>56</v>
      </c>
      <c r="B20" s="206"/>
      <c r="C20" s="206"/>
      <c r="D20" s="206"/>
      <c r="E20" s="206"/>
      <c r="F20" s="206"/>
      <c r="G20" s="207"/>
      <c r="H20" s="73">
        <f>H5+H7+H9+H11+H13+H15+H17+H19</f>
        <v>0</v>
      </c>
      <c r="I20" s="74"/>
      <c r="J20" s="75">
        <f>J5+J7+J9+J11+J13+J15+J17+J19</f>
        <v>0</v>
      </c>
      <c r="K20" s="76"/>
      <c r="L20" s="75">
        <f>L5+L7+L9+L11+L13+L15+L17+L19</f>
        <v>0</v>
      </c>
      <c r="M20" s="75">
        <f>M5+M7+M9+M11+M13+M15+M17+M19</f>
        <v>0</v>
      </c>
      <c r="N20" s="77"/>
      <c r="O20" s="95"/>
    </row>
    <row r="25" spans="1:15">
      <c r="A25" s="158"/>
    </row>
  </sheetData>
  <mergeCells count="9">
    <mergeCell ref="A5:G5"/>
    <mergeCell ref="A11:G11"/>
    <mergeCell ref="A7:G7"/>
    <mergeCell ref="A9:G9"/>
    <mergeCell ref="A20:G20"/>
    <mergeCell ref="A13:G13"/>
    <mergeCell ref="A15:G15"/>
    <mergeCell ref="A17:G17"/>
    <mergeCell ref="A19:G19"/>
  </mergeCells>
  <phoneticPr fontId="17" type="noConversion"/>
  <pageMargins left="0.70866141732283472" right="0.70866141732283472" top="0.74803149606299213" bottom="0.74803149606299213" header="0.31496062992125984" footer="0.31496062992125984"/>
  <pageSetup paperSize="9" scale="39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14"/>
  <sheetViews>
    <sheetView showGridLines="0" view="pageBreakPreview" topLeftCell="B1" zoomScaleNormal="100" zoomScaleSheetLayoutView="100" workbookViewId="0">
      <selection activeCell="K17" sqref="K17"/>
    </sheetView>
  </sheetViews>
  <sheetFormatPr defaultColWidth="8.875" defaultRowHeight="16.5"/>
  <cols>
    <col min="1" max="1" width="2" style="28" customWidth="1"/>
    <col min="2" max="2" width="9.125" style="28" customWidth="1"/>
    <col min="3" max="3" width="25.5" style="28" customWidth="1"/>
    <col min="4" max="4" width="22.5" style="28" customWidth="1"/>
    <col min="5" max="9" width="15.625" style="28" customWidth="1"/>
    <col min="10" max="10" width="8.875" style="28"/>
    <col min="11" max="11" width="26.125" style="50" bestFit="1" customWidth="1"/>
    <col min="12" max="15" width="10.75" style="50" customWidth="1"/>
    <col min="16" max="16384" width="8.875" style="28"/>
  </cols>
  <sheetData>
    <row r="1" spans="1:11" ht="29.25" customHeight="1" thickBot="1">
      <c r="A1" s="27"/>
      <c r="B1" s="238" t="s">
        <v>135</v>
      </c>
      <c r="C1" s="239"/>
      <c r="D1" s="239"/>
      <c r="E1" s="239"/>
      <c r="F1" s="239"/>
      <c r="G1" s="239"/>
      <c r="H1" s="239"/>
      <c r="I1" s="240"/>
    </row>
    <row r="2" spans="1:11">
      <c r="A2" s="27"/>
      <c r="B2" s="29"/>
      <c r="C2" s="30"/>
      <c r="D2" s="30"/>
      <c r="E2" s="30"/>
      <c r="F2" s="30"/>
      <c r="G2" s="30"/>
      <c r="H2" s="30"/>
      <c r="I2" s="31" t="s">
        <v>136</v>
      </c>
    </row>
    <row r="3" spans="1:11">
      <c r="A3" s="27"/>
      <c r="B3" s="32"/>
      <c r="C3" s="33"/>
      <c r="D3" s="33"/>
      <c r="E3" s="33"/>
      <c r="F3" s="33"/>
      <c r="G3" s="33"/>
      <c r="H3" s="33"/>
      <c r="I3" s="34"/>
    </row>
    <row r="4" spans="1:11" ht="18" thickBot="1">
      <c r="A4" s="27"/>
      <c r="B4" s="35" t="s">
        <v>106</v>
      </c>
      <c r="C4" s="36"/>
      <c r="D4" s="36"/>
      <c r="E4" s="36"/>
      <c r="F4" s="36"/>
      <c r="G4" s="36"/>
      <c r="H4" s="36"/>
      <c r="I4" s="37" t="s">
        <v>5</v>
      </c>
    </row>
    <row r="5" spans="1:11" ht="27.75" thickBot="1">
      <c r="A5" s="27"/>
      <c r="B5" s="241" t="s">
        <v>14</v>
      </c>
      <c r="C5" s="242"/>
      <c r="D5" s="38" t="s">
        <v>15</v>
      </c>
      <c r="E5" s="39" t="s">
        <v>16</v>
      </c>
      <c r="F5" s="39" t="s">
        <v>17</v>
      </c>
      <c r="G5" s="39" t="s">
        <v>18</v>
      </c>
      <c r="H5" s="39" t="s">
        <v>19</v>
      </c>
      <c r="I5" s="40" t="s">
        <v>20</v>
      </c>
    </row>
    <row r="6" spans="1:11" ht="16.899999999999999" customHeight="1">
      <c r="A6" s="27"/>
      <c r="B6" s="243" t="s">
        <v>132</v>
      </c>
      <c r="C6" s="221" t="s">
        <v>131</v>
      </c>
      <c r="D6" s="87"/>
      <c r="E6" s="41"/>
      <c r="F6" s="42"/>
      <c r="G6" s="41"/>
      <c r="H6" s="43"/>
      <c r="I6" s="44">
        <f>IFERROR(F6*G6*H6,"")</f>
        <v>0</v>
      </c>
    </row>
    <row r="7" spans="1:11" ht="16.899999999999999" customHeight="1">
      <c r="A7" s="27"/>
      <c r="B7" s="243"/>
      <c r="C7" s="221"/>
      <c r="D7" s="87"/>
      <c r="E7" s="41"/>
      <c r="F7" s="42"/>
      <c r="G7" s="41"/>
      <c r="H7" s="43"/>
      <c r="I7" s="44">
        <f>IFERROR(F7*G7*H7,"")</f>
        <v>0</v>
      </c>
    </row>
    <row r="8" spans="1:11" ht="16.899999999999999" customHeight="1" thickBot="1">
      <c r="A8" s="27"/>
      <c r="B8" s="244" t="s">
        <v>21</v>
      </c>
      <c r="C8" s="245"/>
      <c r="D8" s="246" t="s">
        <v>22</v>
      </c>
      <c r="E8" s="246"/>
      <c r="F8" s="45"/>
      <c r="G8" s="247">
        <f>SUMPRODUCT(G6:G7,H6:H7)</f>
        <v>0</v>
      </c>
      <c r="H8" s="247"/>
      <c r="I8" s="46"/>
    </row>
    <row r="9" spans="1:11" ht="18.75" customHeight="1">
      <c r="A9" s="27"/>
      <c r="B9" s="248" t="s">
        <v>23</v>
      </c>
      <c r="C9" s="249"/>
      <c r="D9" s="250" t="s">
        <v>24</v>
      </c>
      <c r="E9" s="250"/>
      <c r="F9" s="250"/>
      <c r="G9" s="251">
        <f>SUM(I6:I7)</f>
        <v>0</v>
      </c>
      <c r="H9" s="251"/>
      <c r="I9" s="252"/>
    </row>
    <row r="10" spans="1:11" ht="18.75" customHeight="1">
      <c r="A10" s="27"/>
      <c r="B10" s="47" t="s">
        <v>25</v>
      </c>
      <c r="C10" s="48">
        <v>1.2</v>
      </c>
      <c r="D10" s="232" t="s">
        <v>94</v>
      </c>
      <c r="E10" s="233"/>
      <c r="F10" s="234"/>
      <c r="G10" s="235">
        <f>G9*1.2</f>
        <v>0</v>
      </c>
      <c r="H10" s="236"/>
      <c r="I10" s="237"/>
    </row>
    <row r="11" spans="1:11" ht="18.75" customHeight="1">
      <c r="A11" s="27"/>
      <c r="B11" s="49" t="s">
        <v>26</v>
      </c>
      <c r="C11" s="48">
        <v>0.15</v>
      </c>
      <c r="D11" s="232" t="s">
        <v>95</v>
      </c>
      <c r="E11" s="233"/>
      <c r="F11" s="234"/>
      <c r="G11" s="235">
        <f>(G9+G10)*0.15</f>
        <v>0</v>
      </c>
      <c r="H11" s="236"/>
      <c r="I11" s="237"/>
    </row>
    <row r="12" spans="1:11" ht="18.75" customHeight="1">
      <c r="A12" s="27"/>
      <c r="B12" s="217" t="s">
        <v>27</v>
      </c>
      <c r="C12" s="218"/>
      <c r="D12" s="219"/>
      <c r="E12" s="220"/>
      <c r="F12" s="221"/>
      <c r="G12" s="222">
        <v>0</v>
      </c>
      <c r="H12" s="223"/>
      <c r="I12" s="224"/>
    </row>
    <row r="13" spans="1:11" ht="18.75" customHeight="1" thickBot="1">
      <c r="A13" s="27"/>
      <c r="B13" s="225" t="s">
        <v>103</v>
      </c>
      <c r="C13" s="226"/>
      <c r="D13" s="227" t="s">
        <v>28</v>
      </c>
      <c r="E13" s="228"/>
      <c r="F13" s="227"/>
      <c r="G13" s="229">
        <f>SUM(G9:I12)</f>
        <v>0</v>
      </c>
      <c r="H13" s="230"/>
      <c r="I13" s="231"/>
      <c r="K13" s="88">
        <f>G13</f>
        <v>0</v>
      </c>
    </row>
    <row r="14" spans="1:11" ht="20.45" customHeight="1"/>
  </sheetData>
  <mergeCells count="20">
    <mergeCell ref="D11:F11"/>
    <mergeCell ref="G11:I11"/>
    <mergeCell ref="B1:I1"/>
    <mergeCell ref="B5:C5"/>
    <mergeCell ref="B6:B7"/>
    <mergeCell ref="C6:C7"/>
    <mergeCell ref="B8:C8"/>
    <mergeCell ref="D8:E8"/>
    <mergeCell ref="G8:H8"/>
    <mergeCell ref="B9:C9"/>
    <mergeCell ref="D9:F9"/>
    <mergeCell ref="G9:I9"/>
    <mergeCell ref="D10:F10"/>
    <mergeCell ref="G10:I10"/>
    <mergeCell ref="B12:C12"/>
    <mergeCell ref="D12:F12"/>
    <mergeCell ref="G12:I12"/>
    <mergeCell ref="B13:C13"/>
    <mergeCell ref="D13:F13"/>
    <mergeCell ref="G13:I13"/>
  </mergeCells>
  <phoneticPr fontId="17" type="noConversion"/>
  <conditionalFormatting sqref="I6:I7">
    <cfRule type="notContainsBlanks" dxfId="0" priority="1">
      <formula>LEN(TRIM(I6))&gt;0</formula>
    </cfRule>
  </conditionalFormatting>
  <dataValidations count="1">
    <dataValidation type="list" allowBlank="1" showInputMessage="1" showErrorMessage="1" sqref="E6:E7">
      <formula1>"상위,평균,하위,협의"</formula1>
    </dataValidation>
  </dataValidations>
  <pageMargins left="0.70866141732283472" right="0.70866141732283472" top="0.74803149606299213" bottom="0.74803149606299213" header="0.31496062992125984" footer="0.31496062992125984"/>
  <pageSetup paperSize="9" scale="97" fitToHeight="1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Q131"/>
  <sheetViews>
    <sheetView zoomScaleNormal="100" workbookViewId="0">
      <selection activeCell="O8" sqref="O8"/>
    </sheetView>
  </sheetViews>
  <sheetFormatPr defaultRowHeight="16.5"/>
  <cols>
    <col min="1" max="1" width="4.75" style="51" customWidth="1"/>
    <col min="2" max="7" width="9" style="51"/>
    <col min="8" max="8" width="1.75" style="51" customWidth="1"/>
    <col min="9" max="9" width="30.5" style="51" customWidth="1"/>
    <col min="10" max="12" width="18" style="51" customWidth="1"/>
    <col min="13" max="16384" width="9" style="51"/>
  </cols>
  <sheetData>
    <row r="1" spans="4:17" ht="12.75" customHeight="1">
      <c r="H1" s="133"/>
      <c r="I1" s="134"/>
      <c r="J1" s="134"/>
      <c r="K1" s="134"/>
      <c r="L1" s="135"/>
    </row>
    <row r="2" spans="4:17" ht="24" customHeight="1">
      <c r="D2" s="158"/>
      <c r="H2" s="256" t="s">
        <v>105</v>
      </c>
      <c r="I2" s="257"/>
      <c r="J2" s="257"/>
      <c r="K2" s="257"/>
      <c r="L2" s="258"/>
      <c r="M2" s="78"/>
      <c r="N2" s="78"/>
      <c r="O2" s="78"/>
      <c r="P2" s="78"/>
      <c r="Q2" s="78"/>
    </row>
    <row r="3" spans="4:17" ht="10.5" customHeight="1">
      <c r="H3" s="136"/>
      <c r="I3" s="137"/>
      <c r="J3" s="137"/>
      <c r="K3" s="137"/>
      <c r="L3" s="138"/>
    </row>
    <row r="4" spans="4:17" s="58" customFormat="1" ht="29.25" customHeight="1">
      <c r="H4" s="259" t="s">
        <v>58</v>
      </c>
      <c r="I4" s="260"/>
      <c r="J4" s="260"/>
      <c r="K4" s="260"/>
      <c r="L4" s="261"/>
      <c r="M4" s="79"/>
      <c r="N4" s="79"/>
      <c r="O4" s="79"/>
      <c r="P4" s="79"/>
      <c r="Q4" s="79"/>
    </row>
    <row r="5" spans="4:17" s="58" customFormat="1" ht="9.75" customHeight="1">
      <c r="H5" s="139"/>
      <c r="I5" s="140"/>
      <c r="J5" s="140"/>
      <c r="K5" s="140"/>
      <c r="L5" s="141"/>
    </row>
    <row r="6" spans="4:17" s="58" customFormat="1" ht="18.75" customHeight="1">
      <c r="H6" s="262" t="s">
        <v>114</v>
      </c>
      <c r="I6" s="263"/>
      <c r="J6" s="263"/>
      <c r="K6" s="263"/>
      <c r="L6" s="264"/>
      <c r="M6" s="79"/>
      <c r="N6" s="79"/>
      <c r="O6" s="79"/>
      <c r="P6" s="79"/>
      <c r="Q6" s="79"/>
    </row>
    <row r="7" spans="4:17" s="58" customFormat="1" ht="15.75" customHeight="1">
      <c r="H7" s="139"/>
      <c r="I7" s="140"/>
      <c r="J7" s="140"/>
      <c r="K7" s="140"/>
      <c r="L7" s="142" t="s">
        <v>29</v>
      </c>
    </row>
    <row r="8" spans="4:17" s="58" customFormat="1" ht="14.25" customHeight="1">
      <c r="H8" s="139"/>
      <c r="I8" s="80" t="s">
        <v>30</v>
      </c>
      <c r="J8" s="80" t="s">
        <v>31</v>
      </c>
      <c r="K8" s="80" t="s">
        <v>32</v>
      </c>
      <c r="L8" s="143" t="s">
        <v>33</v>
      </c>
    </row>
    <row r="9" spans="4:17" s="58" customFormat="1" ht="14.25" customHeight="1">
      <c r="H9" s="139"/>
      <c r="I9" s="127" t="s">
        <v>59</v>
      </c>
      <c r="J9" s="128">
        <v>388724</v>
      </c>
      <c r="K9" s="128">
        <v>8124332</v>
      </c>
      <c r="L9" s="144">
        <v>48591</v>
      </c>
      <c r="N9" s="153"/>
    </row>
    <row r="10" spans="4:17" s="58" customFormat="1" ht="14.25" customHeight="1">
      <c r="H10" s="139"/>
      <c r="I10" s="129" t="s">
        <v>60</v>
      </c>
      <c r="J10" s="130">
        <v>458818</v>
      </c>
      <c r="K10" s="130">
        <v>9589296</v>
      </c>
      <c r="L10" s="145">
        <v>57352</v>
      </c>
      <c r="N10" s="153"/>
    </row>
    <row r="11" spans="4:17" s="58" customFormat="1" ht="14.25" customHeight="1">
      <c r="H11" s="139"/>
      <c r="I11" s="129" t="s">
        <v>61</v>
      </c>
      <c r="J11" s="130">
        <v>342406</v>
      </c>
      <c r="K11" s="130">
        <v>7156285</v>
      </c>
      <c r="L11" s="145">
        <v>42801</v>
      </c>
      <c r="N11" s="153"/>
    </row>
    <row r="12" spans="4:17" s="58" customFormat="1" ht="14.25" customHeight="1">
      <c r="H12" s="139"/>
      <c r="I12" s="129" t="s">
        <v>62</v>
      </c>
      <c r="J12" s="130">
        <v>532243</v>
      </c>
      <c r="K12" s="130">
        <v>11123879</v>
      </c>
      <c r="L12" s="145">
        <v>66530</v>
      </c>
      <c r="N12" s="153"/>
    </row>
    <row r="13" spans="4:17" s="58" customFormat="1" ht="14.25" customHeight="1">
      <c r="H13" s="139"/>
      <c r="I13" s="129" t="s">
        <v>63</v>
      </c>
      <c r="J13" s="130">
        <v>347670</v>
      </c>
      <c r="K13" s="130">
        <v>7266303</v>
      </c>
      <c r="L13" s="145">
        <v>43459</v>
      </c>
      <c r="N13" s="153"/>
    </row>
    <row r="14" spans="4:17" s="58" customFormat="1" ht="14.25" customHeight="1">
      <c r="H14" s="139"/>
      <c r="I14" s="129" t="s">
        <v>64</v>
      </c>
      <c r="J14" s="130">
        <v>411329</v>
      </c>
      <c r="K14" s="130">
        <v>8596776</v>
      </c>
      <c r="L14" s="145">
        <v>51416</v>
      </c>
      <c r="N14" s="153"/>
    </row>
    <row r="15" spans="4:17" s="58" customFormat="1" ht="14.25" customHeight="1">
      <c r="H15" s="139"/>
      <c r="I15" s="129" t="s">
        <v>65</v>
      </c>
      <c r="J15" s="130">
        <v>326211</v>
      </c>
      <c r="K15" s="130">
        <v>6817810</v>
      </c>
      <c r="L15" s="145">
        <v>40776</v>
      </c>
      <c r="N15" s="153"/>
    </row>
    <row r="16" spans="4:17" s="58" customFormat="1" ht="14.25" customHeight="1">
      <c r="H16" s="139"/>
      <c r="I16" s="129" t="s">
        <v>66</v>
      </c>
      <c r="J16" s="130">
        <v>421761</v>
      </c>
      <c r="K16" s="130">
        <v>8814805</v>
      </c>
      <c r="L16" s="145">
        <v>52720</v>
      </c>
      <c r="N16" s="153"/>
    </row>
    <row r="17" spans="8:14" s="58" customFormat="1" ht="14.25" customHeight="1">
      <c r="H17" s="139"/>
      <c r="I17" s="129" t="s">
        <v>67</v>
      </c>
      <c r="J17" s="130">
        <v>517539</v>
      </c>
      <c r="K17" s="130">
        <v>10816565</v>
      </c>
      <c r="L17" s="145">
        <v>64692</v>
      </c>
      <c r="N17" s="153"/>
    </row>
    <row r="18" spans="8:14" s="58" customFormat="1" ht="14.25" customHeight="1">
      <c r="H18" s="139"/>
      <c r="I18" s="129" t="s">
        <v>68</v>
      </c>
      <c r="J18" s="130">
        <v>437063</v>
      </c>
      <c r="K18" s="130">
        <v>9134617</v>
      </c>
      <c r="L18" s="145">
        <v>54633</v>
      </c>
      <c r="N18" s="153"/>
    </row>
    <row r="19" spans="8:14" s="58" customFormat="1" ht="14.25" customHeight="1">
      <c r="H19" s="139"/>
      <c r="I19" s="129" t="s">
        <v>69</v>
      </c>
      <c r="J19" s="130">
        <v>302033</v>
      </c>
      <c r="K19" s="130">
        <v>6312490</v>
      </c>
      <c r="L19" s="145">
        <v>37754</v>
      </c>
      <c r="N19" s="153"/>
    </row>
    <row r="20" spans="8:14" s="58" customFormat="1" ht="14.25" customHeight="1">
      <c r="H20" s="139"/>
      <c r="I20" s="129" t="s">
        <v>70</v>
      </c>
      <c r="J20" s="130">
        <v>250345</v>
      </c>
      <c r="K20" s="130">
        <v>5232211</v>
      </c>
      <c r="L20" s="145">
        <v>31293</v>
      </c>
      <c r="N20" s="153"/>
    </row>
    <row r="21" spans="8:14" s="58" customFormat="1" ht="14.25" customHeight="1">
      <c r="H21" s="139"/>
      <c r="I21" s="129" t="s">
        <v>71</v>
      </c>
      <c r="J21" s="130">
        <v>323174</v>
      </c>
      <c r="K21" s="130">
        <v>6754337</v>
      </c>
      <c r="L21" s="145">
        <v>40397</v>
      </c>
      <c r="N21" s="153"/>
    </row>
    <row r="22" spans="8:14" s="58" customFormat="1" ht="14.25" customHeight="1">
      <c r="H22" s="139"/>
      <c r="I22" s="129" t="s">
        <v>72</v>
      </c>
      <c r="J22" s="130">
        <v>253051</v>
      </c>
      <c r="K22" s="130">
        <v>5288766</v>
      </c>
      <c r="L22" s="145">
        <v>31631</v>
      </c>
      <c r="N22" s="153"/>
    </row>
    <row r="23" spans="8:14" s="58" customFormat="1" ht="14.25" customHeight="1">
      <c r="H23" s="139"/>
      <c r="I23" s="129" t="s">
        <v>73</v>
      </c>
      <c r="J23" s="130">
        <v>277998</v>
      </c>
      <c r="K23" s="130">
        <v>5810158</v>
      </c>
      <c r="L23" s="145">
        <v>34750</v>
      </c>
      <c r="N23" s="153"/>
    </row>
    <row r="24" spans="8:14" s="58" customFormat="1" ht="14.25" customHeight="1">
      <c r="H24" s="139"/>
      <c r="I24" s="129" t="s">
        <v>74</v>
      </c>
      <c r="J24" s="130">
        <v>298254</v>
      </c>
      <c r="K24" s="130">
        <v>6233509</v>
      </c>
      <c r="L24" s="145">
        <v>37282</v>
      </c>
      <c r="N24" s="153"/>
    </row>
    <row r="25" spans="8:14" s="58" customFormat="1" ht="14.25" customHeight="1">
      <c r="H25" s="139"/>
      <c r="I25" s="129" t="s">
        <v>75</v>
      </c>
      <c r="J25" s="130">
        <v>350062</v>
      </c>
      <c r="K25" s="130">
        <v>7316296</v>
      </c>
      <c r="L25" s="145">
        <v>43758</v>
      </c>
      <c r="N25" s="153"/>
    </row>
    <row r="26" spans="8:14" s="58" customFormat="1" ht="14.25" customHeight="1">
      <c r="H26" s="139"/>
      <c r="I26" s="129" t="s">
        <v>89</v>
      </c>
      <c r="J26" s="130">
        <v>284286</v>
      </c>
      <c r="K26" s="130">
        <v>5941577</v>
      </c>
      <c r="L26" s="145">
        <v>35536</v>
      </c>
      <c r="N26" s="153"/>
    </row>
    <row r="27" spans="8:14" s="58" customFormat="1" ht="14.25" customHeight="1">
      <c r="H27" s="139"/>
      <c r="I27" s="129" t="s">
        <v>76</v>
      </c>
      <c r="J27" s="130">
        <v>203918</v>
      </c>
      <c r="K27" s="130">
        <v>4261886</v>
      </c>
      <c r="L27" s="145">
        <v>25490</v>
      </c>
      <c r="N27" s="153"/>
    </row>
    <row r="28" spans="8:14" s="58" customFormat="1" ht="14.25" customHeight="1">
      <c r="H28" s="139"/>
      <c r="I28" s="129" t="s">
        <v>77</v>
      </c>
      <c r="J28" s="130">
        <v>444306</v>
      </c>
      <c r="K28" s="130">
        <v>9285995</v>
      </c>
      <c r="L28" s="145">
        <v>55538</v>
      </c>
      <c r="N28" s="153"/>
    </row>
    <row r="29" spans="8:14" s="58" customFormat="1" ht="14.25" customHeight="1">
      <c r="H29" s="139"/>
      <c r="I29" s="129" t="s">
        <v>78</v>
      </c>
      <c r="J29" s="130">
        <v>441052</v>
      </c>
      <c r="K29" s="130">
        <v>9217987</v>
      </c>
      <c r="L29" s="145">
        <v>55132</v>
      </c>
      <c r="N29" s="153"/>
    </row>
    <row r="30" spans="8:14" s="58" customFormat="1" ht="14.25" customHeight="1">
      <c r="H30" s="139"/>
      <c r="I30" s="129" t="s">
        <v>79</v>
      </c>
      <c r="J30" s="130">
        <v>372497</v>
      </c>
      <c r="K30" s="130">
        <v>7785187</v>
      </c>
      <c r="L30" s="145">
        <v>46562</v>
      </c>
      <c r="N30" s="153"/>
    </row>
    <row r="31" spans="8:14" s="58" customFormat="1" ht="14.25" customHeight="1">
      <c r="H31" s="139"/>
      <c r="I31" s="129" t="s">
        <v>80</v>
      </c>
      <c r="J31" s="130">
        <v>438304</v>
      </c>
      <c r="K31" s="130">
        <v>9160554</v>
      </c>
      <c r="L31" s="145">
        <v>54788</v>
      </c>
      <c r="N31" s="153"/>
    </row>
    <row r="32" spans="8:14" s="58" customFormat="1" ht="14.25" customHeight="1">
      <c r="H32" s="139"/>
      <c r="I32" s="129" t="s">
        <v>81</v>
      </c>
      <c r="J32" s="130">
        <v>207793</v>
      </c>
      <c r="K32" s="130">
        <v>4342874</v>
      </c>
      <c r="L32" s="145">
        <v>25974</v>
      </c>
      <c r="N32" s="153"/>
    </row>
    <row r="33" spans="8:14" s="58" customFormat="1" ht="14.25" customHeight="1">
      <c r="H33" s="139"/>
      <c r="I33" s="129" t="s">
        <v>82</v>
      </c>
      <c r="J33" s="130">
        <v>391741</v>
      </c>
      <c r="K33" s="130">
        <v>8187387</v>
      </c>
      <c r="L33" s="145">
        <v>48968</v>
      </c>
      <c r="N33" s="153"/>
    </row>
    <row r="34" spans="8:14" s="58" customFormat="1" ht="14.25" customHeight="1">
      <c r="H34" s="139"/>
      <c r="I34" s="129" t="s">
        <v>83</v>
      </c>
      <c r="J34" s="130">
        <v>274802</v>
      </c>
      <c r="K34" s="130">
        <v>5743362</v>
      </c>
      <c r="L34" s="145">
        <v>34350</v>
      </c>
      <c r="N34" s="153"/>
    </row>
    <row r="35" spans="8:14" s="58" customFormat="1" ht="14.25" customHeight="1">
      <c r="H35" s="139"/>
      <c r="I35" s="129" t="s">
        <v>84</v>
      </c>
      <c r="J35" s="130">
        <v>391725</v>
      </c>
      <c r="K35" s="130">
        <v>8187053</v>
      </c>
      <c r="L35" s="145">
        <v>48966</v>
      </c>
      <c r="N35" s="153"/>
    </row>
    <row r="36" spans="8:14" s="58" customFormat="1" ht="14.25" customHeight="1">
      <c r="H36" s="139"/>
      <c r="I36" s="129" t="s">
        <v>85</v>
      </c>
      <c r="J36" s="130">
        <v>327674</v>
      </c>
      <c r="K36" s="130">
        <v>6848387</v>
      </c>
      <c r="L36" s="145">
        <v>40959</v>
      </c>
      <c r="N36" s="153"/>
    </row>
    <row r="37" spans="8:14" s="58" customFormat="1" ht="14.25" customHeight="1">
      <c r="H37" s="139"/>
      <c r="I37" s="131" t="s">
        <v>86</v>
      </c>
      <c r="J37" s="132">
        <v>257614</v>
      </c>
      <c r="K37" s="132">
        <v>5384133</v>
      </c>
      <c r="L37" s="146">
        <v>32202</v>
      </c>
      <c r="N37" s="153"/>
    </row>
    <row r="38" spans="8:14" s="58" customFormat="1" ht="7.5" customHeight="1">
      <c r="H38" s="139"/>
      <c r="I38" s="140"/>
      <c r="J38" s="140"/>
      <c r="K38" s="140"/>
      <c r="L38" s="141"/>
    </row>
    <row r="39" spans="8:14" s="58" customFormat="1" ht="105" customHeight="1">
      <c r="H39" s="139"/>
      <c r="I39" s="265" t="s">
        <v>87</v>
      </c>
      <c r="J39" s="265"/>
      <c r="K39" s="265"/>
      <c r="L39" s="266"/>
    </row>
    <row r="40" spans="8:14" s="58" customFormat="1" ht="9.75" customHeight="1">
      <c r="H40" s="139"/>
      <c r="I40" s="140"/>
      <c r="J40" s="140"/>
      <c r="K40" s="140"/>
      <c r="L40" s="141"/>
    </row>
    <row r="41" spans="8:14" s="58" customFormat="1">
      <c r="H41" s="139"/>
      <c r="I41" s="147" t="s">
        <v>88</v>
      </c>
      <c r="J41" s="140"/>
      <c r="K41" s="140"/>
      <c r="L41" s="141"/>
    </row>
    <row r="42" spans="8:14" s="58" customFormat="1" ht="9" customHeight="1">
      <c r="H42" s="139"/>
      <c r="I42" s="140"/>
      <c r="J42" s="140"/>
      <c r="K42" s="140"/>
      <c r="L42" s="141"/>
    </row>
    <row r="43" spans="8:14" s="58" customFormat="1">
      <c r="H43" s="267">
        <v>44166</v>
      </c>
      <c r="I43" s="268"/>
      <c r="J43" s="268"/>
      <c r="K43" s="268"/>
      <c r="L43" s="269"/>
    </row>
    <row r="44" spans="8:14" s="58" customFormat="1" ht="33" customHeight="1">
      <c r="H44" s="253" t="s">
        <v>34</v>
      </c>
      <c r="I44" s="254"/>
      <c r="J44" s="254"/>
      <c r="K44" s="254"/>
      <c r="L44" s="255"/>
    </row>
    <row r="45" spans="8:14" s="58" customFormat="1" ht="17.25" thickBot="1">
      <c r="H45" s="148"/>
      <c r="I45" s="149"/>
      <c r="J45" s="149"/>
      <c r="K45" s="149"/>
      <c r="L45" s="150"/>
    </row>
    <row r="46" spans="8:14" s="58" customFormat="1"/>
    <row r="47" spans="8:14" s="58" customFormat="1"/>
    <row r="48" spans="8:14" s="58" customFormat="1"/>
    <row r="49" s="58" customFormat="1"/>
    <row r="50" s="58" customFormat="1"/>
    <row r="51" s="58" customFormat="1"/>
    <row r="52" s="58" customFormat="1"/>
    <row r="53" s="58" customFormat="1"/>
    <row r="54" s="58" customFormat="1"/>
    <row r="55" s="58" customFormat="1"/>
    <row r="56" s="58" customFormat="1"/>
    <row r="57" s="58" customFormat="1"/>
    <row r="58" s="58" customFormat="1"/>
    <row r="59" s="58" customFormat="1"/>
    <row r="60" s="58" customFormat="1"/>
    <row r="61" s="58" customFormat="1"/>
    <row r="62" s="58" customFormat="1"/>
    <row r="63" s="58" customFormat="1"/>
    <row r="64" s="58" customFormat="1"/>
    <row r="65" s="58" customFormat="1"/>
    <row r="66" s="58" customFormat="1"/>
    <row r="67" s="58" customFormat="1"/>
    <row r="68" s="58" customFormat="1"/>
    <row r="69" s="58" customFormat="1"/>
    <row r="70" s="58" customFormat="1"/>
    <row r="71" s="58" customFormat="1"/>
    <row r="72" s="58" customFormat="1"/>
    <row r="73" s="58" customFormat="1"/>
    <row r="74" s="58" customFormat="1"/>
    <row r="75" s="58" customFormat="1"/>
    <row r="76" s="58" customFormat="1"/>
    <row r="77" s="58" customFormat="1"/>
    <row r="78" s="58" customFormat="1"/>
    <row r="79" s="58" customFormat="1"/>
    <row r="80" s="58" customFormat="1"/>
    <row r="81" s="58" customFormat="1"/>
    <row r="82" s="58" customFormat="1"/>
    <row r="83" s="58" customFormat="1"/>
    <row r="84" s="58" customFormat="1"/>
    <row r="85" s="58" customFormat="1"/>
    <row r="86" s="58" customFormat="1"/>
    <row r="87" s="58" customFormat="1"/>
    <row r="88" s="58" customFormat="1"/>
    <row r="89" s="58" customFormat="1"/>
    <row r="90" s="58" customFormat="1"/>
    <row r="91" s="58" customFormat="1"/>
    <row r="92" s="58" customFormat="1"/>
    <row r="93" s="58" customFormat="1"/>
    <row r="94" s="58" customFormat="1"/>
    <row r="95" s="58" customFormat="1"/>
    <row r="96" s="58" customFormat="1"/>
    <row r="97" s="58" customFormat="1"/>
    <row r="98" s="58" customFormat="1"/>
    <row r="99" s="58" customFormat="1"/>
    <row r="100" s="58" customFormat="1"/>
    <row r="101" s="58" customFormat="1"/>
    <row r="102" s="58" customFormat="1"/>
    <row r="103" s="58" customFormat="1"/>
    <row r="104" s="58" customFormat="1"/>
    <row r="105" s="58" customFormat="1"/>
    <row r="106" s="58" customFormat="1"/>
    <row r="107" s="58" customFormat="1"/>
    <row r="108" s="58" customFormat="1"/>
    <row r="109" s="58" customFormat="1"/>
    <row r="110" s="58" customFormat="1"/>
    <row r="111" s="58" customFormat="1"/>
    <row r="112" s="58" customFormat="1"/>
    <row r="113" s="58" customFormat="1"/>
    <row r="114" s="58" customFormat="1"/>
    <row r="115" s="58" customFormat="1"/>
    <row r="116" s="58" customFormat="1"/>
    <row r="117" s="58" customFormat="1"/>
    <row r="118" s="58" customFormat="1"/>
    <row r="119" s="58" customFormat="1"/>
    <row r="120" s="58" customFormat="1"/>
    <row r="121" s="58" customFormat="1"/>
    <row r="122" s="58" customFormat="1"/>
    <row r="123" s="58" customFormat="1"/>
    <row r="124" s="58" customFormat="1"/>
    <row r="125" s="58" customFormat="1"/>
    <row r="126" s="58" customFormat="1"/>
    <row r="127" s="58" customFormat="1"/>
    <row r="128" s="58" customFormat="1"/>
    <row r="129" s="58" customFormat="1"/>
    <row r="130" s="58" customFormat="1"/>
    <row r="131" s="58" customFormat="1"/>
  </sheetData>
  <mergeCells count="6">
    <mergeCell ref="H44:L44"/>
    <mergeCell ref="H2:L2"/>
    <mergeCell ref="H4:L4"/>
    <mergeCell ref="H6:L6"/>
    <mergeCell ref="I39:L39"/>
    <mergeCell ref="H43:L43"/>
  </mergeCells>
  <phoneticPr fontId="17" type="noConversion"/>
  <pageMargins left="0.43307086614173229" right="0.39370078740157483" top="0.51181102362204722" bottom="0.15748031496062992" header="0.31496062992125984" footer="0.15748031496062992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2</vt:i4>
      </vt:variant>
    </vt:vector>
  </HeadingPairs>
  <TitlesOfParts>
    <vt:vector size="9" baseType="lpstr">
      <vt:lpstr>표지</vt:lpstr>
      <vt:lpstr>산출내역 총괄표</vt:lpstr>
      <vt:lpstr>HW, 상용개발SW 집계</vt:lpstr>
      <vt:lpstr>개발SW(위성정보 수집 및 활용기술 요소) 부문</vt:lpstr>
      <vt:lpstr>전산장비(HW, 상용SW) 부문</vt:lpstr>
      <vt:lpstr>상주인력 투입공수</vt:lpstr>
      <vt:lpstr>21년 SW기술자평균임금</vt:lpstr>
      <vt:lpstr>'상주인력 투입공수'!Print_Area</vt:lpstr>
      <vt:lpstr>표지!Print_Area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2021-02-09T06:06:22Z</dcterms:created>
  <dcterms:modified xsi:type="dcterms:W3CDTF">2021-12-27T04:05:57Z</dcterms:modified>
</cp:coreProperties>
</file>