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2026\2. 주요사업\4) '26년 위성기준점 설치(기초공사 및 장비전기통신)\발주서류\기초공사\"/>
    </mc:Choice>
  </mc:AlternateContent>
  <xr:revisionPtr revIDLastSave="0" documentId="13_ncr:1_{4CA5DFE4-90C4-4B47-B035-F5384B832672}" xr6:coauthVersionLast="47" xr6:coauthVersionMax="47" xr10:uidLastSave="{00000000-0000-0000-0000-000000000000}"/>
  <bookViews>
    <workbookView xWindow="28680" yWindow="-120" windowWidth="29040" windowHeight="15720" tabRatio="896" xr2:uid="{00000000-000D-0000-FFFF-FFFF00000000}"/>
  </bookViews>
  <sheets>
    <sheet name="갑지" sheetId="14" r:id="rId1"/>
    <sheet name="총괄" sheetId="15" r:id="rId2"/>
    <sheet name="원가계산서" sheetId="16" r:id="rId3"/>
    <sheet name="내역서" sheetId="1" r:id="rId4"/>
    <sheet name="일위대가목록" sheetId="2" r:id="rId5"/>
    <sheet name="일위대가_산근" sheetId="4" state="hidden" r:id="rId6"/>
    <sheet name="노임" sheetId="9" r:id="rId7"/>
    <sheet name="경비" sheetId="10" r:id="rId8"/>
    <sheet name="전역변수" sheetId="12" state="hidden" r:id="rId9"/>
    <sheet name="중기전역변수" sheetId="13" state="hidden" r:id="rId10"/>
  </sheets>
  <externalReferences>
    <externalReference r:id="rId11"/>
    <externalReference r:id="rId12"/>
    <externalReference r:id="rId13"/>
  </externalReferences>
  <definedNames>
    <definedName name="_15A">[1]금액내역서!$D$3:$D$10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㎝">#REF!</definedName>
    <definedName name="_R7㎝">#REF!</definedName>
    <definedName name="_R8㎝">#REF!</definedName>
    <definedName name="B10㎝">#REF!</definedName>
    <definedName name="B12㎝">#REF!</definedName>
    <definedName name="B15㎝">#REF!</definedName>
    <definedName name="B18㎝">#REF!</definedName>
    <definedName name="B20㎝">#REF!</definedName>
    <definedName name="B25㎝">#REF!</definedName>
    <definedName name="B30㎝">#REF!</definedName>
    <definedName name="B4㎝이하">#REF!</definedName>
    <definedName name="B5㎝">#REF!</definedName>
    <definedName name="B6㎝">#REF!</definedName>
    <definedName name="B7㎝">#REF!</definedName>
    <definedName name="B8㎝">#REF!</definedName>
    <definedName name="H1.0m이하">#REF!</definedName>
    <definedName name="H1.2m">#REF!</definedName>
    <definedName name="H1.5m">#REF!</definedName>
    <definedName name="H1.8m">#REF!</definedName>
    <definedName name="H2.0m">#REF!</definedName>
    <definedName name="H2.5m">#REF!</definedName>
    <definedName name="H3.0m">#REF!</definedName>
    <definedName name="H3.5m">#REF!</definedName>
    <definedName name="H4.0m">#REF!</definedName>
    <definedName name="H4.5m">#REF!</definedName>
    <definedName name="H5.0m">#REF!</definedName>
    <definedName name="_xlnm.Print_Area" localSheetId="0">갑지!$A$1:$AK$18</definedName>
    <definedName name="_xlnm.Print_Area" localSheetId="7">경비!$A$1:$H$22</definedName>
    <definedName name="_xlnm.Print_Area" localSheetId="3">내역서!$A$1:$M$88</definedName>
    <definedName name="_xlnm.Print_Area" localSheetId="6">노임!$A$1:$I$12</definedName>
    <definedName name="_xlnm.Print_Area" localSheetId="2">원가계산서!$A$1:$F$31</definedName>
    <definedName name="_xlnm.Print_Area" localSheetId="4">일위대가목록!$A$1:$W$39</definedName>
    <definedName name="_xlnm.Print_Area" localSheetId="1">총괄!$A$1:$H$33</definedName>
    <definedName name="_xlnm.Print_Titles" localSheetId="7">경비!$1:$2</definedName>
    <definedName name="_xlnm.Print_Titles" localSheetId="3">내역서!$1:$3</definedName>
    <definedName name="_xlnm.Print_Titles" localSheetId="6">노임!$1:$2</definedName>
    <definedName name="_xlnm.Print_Titles" localSheetId="5">일위대가_산근!$1:$2</definedName>
    <definedName name="_xlnm.Print_Titles" localSheetId="4">일위대가목록!$1:$2</definedName>
    <definedName name="_xlnm.Print_Titles" localSheetId="8">전역변수!$1:$2</definedName>
    <definedName name="_xlnm.Print_Titles" localSheetId="9">중기전역변수!$1:$2</definedName>
    <definedName name="_xlnm.Recorder">#REF!</definedName>
    <definedName name="관0.3_0.7">#REF!</definedName>
    <definedName name="관0.3m미만">#REF!</definedName>
    <definedName name="관0.8_1.1">#REF!</definedName>
    <definedName name="관1.2_1.5">#REF!</definedName>
    <definedName name="ㅁ459">[2]일위대가!#REF!</definedName>
    <definedName name="방부B형">[2]일위대가!#REF!</definedName>
    <definedName name="방부대형">[2]일위대가!#REF!</definedName>
    <definedName name="방부이각">[2]일위대가!#REF!</definedName>
    <definedName name="이각A형">[2]일위대가!#REF!</definedName>
    <definedName name="이각B형">[3]일위대가!#REF!</definedName>
    <definedName name="잔토처리____________인력">[2]일위대가!#REF!</definedName>
    <definedName name="ㅠ12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7" i="1" l="1"/>
  <c r="C56" i="1"/>
  <c r="C55" i="1"/>
  <c r="C54" i="1"/>
  <c r="C53" i="1"/>
  <c r="C52" i="1"/>
  <c r="C51" i="1"/>
  <c r="C50" i="1"/>
  <c r="C49" i="1"/>
  <c r="C48" i="1"/>
  <c r="C47" i="1"/>
  <c r="C46" i="1"/>
  <c r="G6" i="10" l="1"/>
  <c r="G18" i="10" l="1"/>
  <c r="G17" i="10"/>
  <c r="G16" i="10"/>
  <c r="F9" i="10"/>
  <c r="B2" i="15"/>
  <c r="G5" i="10" l="1"/>
  <c r="G13" i="10" l="1"/>
  <c r="G14" i="10"/>
  <c r="G15" i="10"/>
  <c r="B9" i="15"/>
  <c r="G4" i="10" l="1"/>
  <c r="G7" i="10"/>
  <c r="G8" i="10"/>
  <c r="G9" i="10"/>
  <c r="G10" i="10"/>
  <c r="G11" i="10"/>
  <c r="G12" i="10"/>
  <c r="B8" i="15" l="1"/>
  <c r="B7" i="15"/>
  <c r="B6" i="15"/>
  <c r="B5" i="15"/>
  <c r="B4" i="15"/>
  <c r="A2" i="16"/>
  <c r="C2" i="16"/>
  <c r="G3" i="10"/>
  <c r="C18" i="13"/>
  <c r="C19" i="13"/>
  <c r="C20" i="13"/>
  <c r="C21" i="13"/>
  <c r="C22" i="13"/>
  <c r="C23" i="13"/>
</calcChain>
</file>

<file path=xl/sharedStrings.xml><?xml version="1.0" encoding="utf-8"?>
<sst xmlns="http://schemas.openxmlformats.org/spreadsheetml/2006/main" count="899" uniqueCount="471">
  <si>
    <t>QEQTY2</t>
  </si>
  <si>
    <t>L001010101000013</t>
  </si>
  <si>
    <t>수 량</t>
  </si>
  <si>
    <t>적용단위</t>
  </si>
  <si>
    <t xml:space="preserve">   시료상자</t>
  </si>
  <si>
    <t>노임계금액소숫점</t>
  </si>
  <si>
    <t>QEINC2</t>
  </si>
  <si>
    <t xml:space="preserve">   5. 보호펜스 및 안내판 설치</t>
  </si>
  <si>
    <t>특별인부</t>
  </si>
  <si>
    <t>G01000380</t>
  </si>
  <si>
    <t xml:space="preserve">   1. 간접 노무비(직노)</t>
  </si>
  <si>
    <t xml:space="preserve">   2. 시추공사</t>
  </si>
  <si>
    <t>보통인부</t>
  </si>
  <si>
    <t>경    비</t>
  </si>
  <si>
    <t>시간당노임산출계수(해상장비:버켓준설선)</t>
  </si>
  <si>
    <t>화물차운전사</t>
  </si>
  <si>
    <t>노임금액소숫점</t>
  </si>
  <si>
    <t>노임단가소숫점</t>
  </si>
  <si>
    <t>1개소</t>
  </si>
  <si>
    <t>중급기술자</t>
  </si>
  <si>
    <t>QLINCZ</t>
  </si>
  <si>
    <t>QH21</t>
  </si>
  <si>
    <t>변 수 명</t>
  </si>
  <si>
    <t>QUS2WON3</t>
  </si>
  <si>
    <t>기</t>
  </si>
  <si>
    <t>G01000340</t>
  </si>
  <si>
    <t>2. 시추공사</t>
  </si>
  <si>
    <t>QDECLA</t>
  </si>
  <si>
    <t>내역서</t>
  </si>
  <si>
    <t>G01000420</t>
  </si>
  <si>
    <t>QYEN2WON</t>
  </si>
  <si>
    <t>QOPtimeDecOp</t>
  </si>
  <si>
    <t>금 액</t>
  </si>
  <si>
    <t>부대경비</t>
  </si>
  <si>
    <t xml:space="preserve">   2. 산재보험료(직노+간노)</t>
  </si>
  <si>
    <t>중급숙련기술자</t>
  </si>
  <si>
    <t>QOPtimeDecCnt</t>
  </si>
  <si>
    <t>250㎜</t>
  </si>
  <si>
    <t>공 종 명</t>
  </si>
  <si>
    <t>(SANG + JUNG + KWAN) * 10^-4</t>
  </si>
  <si>
    <t>자주식 유압시추기 손료</t>
  </si>
  <si>
    <t>경비</t>
  </si>
  <si>
    <t xml:space="preserve">   시추조사 장비 운반</t>
  </si>
  <si>
    <t>노임할증계수(터널구간:야간)</t>
  </si>
  <si>
    <t>QECU2WON</t>
  </si>
  <si>
    <t>노임할증계수(장대터널:주야간)</t>
  </si>
  <si>
    <t>경비계금액소숫점</t>
  </si>
  <si>
    <t xml:space="preserve">   값   </t>
  </si>
  <si>
    <t>G01000200</t>
  </si>
  <si>
    <t>1. 시추조사</t>
  </si>
  <si>
    <t>QDECEQ</t>
  </si>
  <si>
    <t>QUS2WON1</t>
  </si>
  <si>
    <t>5. 보호펜스 및 안내판 설치</t>
  </si>
  <si>
    <t>중기야간경비산출계수</t>
  </si>
  <si>
    <t>단 가</t>
  </si>
  <si>
    <t>QLINCX</t>
  </si>
  <si>
    <t>비    고</t>
  </si>
  <si>
    <t xml:space="preserve">※ 노란색 셀을 수정하고 툴바에서 수식 &gt; 시트계산을 하면 </t>
  </si>
  <si>
    <t>노임할증계수(해상장비:주간)</t>
  </si>
  <si>
    <t xml:space="preserve">   1. 시추조사</t>
  </si>
  <si>
    <t>고성능 착정기 손료</t>
  </si>
  <si>
    <t>QLINCB</t>
  </si>
  <si>
    <t>L001010101000003</t>
  </si>
  <si>
    <t xml:space="preserve">식    </t>
  </si>
  <si>
    <t xml:space="preserve">HR    </t>
  </si>
  <si>
    <t>비 고</t>
  </si>
  <si>
    <t>노임할증계수(터널구간:주간)</t>
  </si>
  <si>
    <t>QDM2WON</t>
  </si>
  <si>
    <t>환율(사용자 환율1)</t>
  </si>
  <si>
    <t>1</t>
  </si>
  <si>
    <t>산 출 근 거</t>
  </si>
  <si>
    <t>(공급가액)*10 %</t>
  </si>
  <si>
    <t>QDATE</t>
  </si>
  <si>
    <t>100000000002</t>
  </si>
  <si>
    <t>No.3 지지대 기초공사</t>
  </si>
  <si>
    <t>NX</t>
  </si>
  <si>
    <t>시간당노임산출계수(터널구간)</t>
  </si>
  <si>
    <t>4. 필라 및 함체 설치</t>
  </si>
  <si>
    <t>0~1m</t>
  </si>
  <si>
    <t>재료비할증계수(주야간)</t>
  </si>
  <si>
    <t>합 계</t>
  </si>
  <si>
    <t xml:space="preserve">   공  급  가  액</t>
  </si>
  <si>
    <t>G01000390</t>
  </si>
  <si>
    <t xml:space="preserve">      보호펜스 및 안내판 설치</t>
  </si>
  <si>
    <t>L001020101000124</t>
  </si>
  <si>
    <t>문자</t>
  </si>
  <si>
    <t>QH31</t>
  </si>
  <si>
    <t>노임할증계수(해상장비:야간)</t>
  </si>
  <si>
    <t>L001010101000049</t>
  </si>
  <si>
    <t>QLINCF</t>
  </si>
  <si>
    <t>형틀목공</t>
  </si>
  <si>
    <t>중기주야간할증계수</t>
  </si>
  <si>
    <t>L001010101000007</t>
  </si>
  <si>
    <t>QMINC3</t>
  </si>
  <si>
    <t>G01000350</t>
  </si>
  <si>
    <t>단위</t>
  </si>
  <si>
    <t>QH1</t>
  </si>
  <si>
    <t>G01000430</t>
  </si>
  <si>
    <t>규    격</t>
  </si>
  <si>
    <t>QDECMA</t>
  </si>
  <si>
    <t xml:space="preserve">   부 가 가 치 세</t>
  </si>
  <si>
    <t>100㎜ 백관</t>
  </si>
  <si>
    <t>QSABUN</t>
  </si>
  <si>
    <t>일위대가_산근</t>
  </si>
  <si>
    <t xml:space="preserve">   </t>
  </si>
  <si>
    <t>경간</t>
  </si>
  <si>
    <t>노 무 비</t>
  </si>
  <si>
    <t xml:space="preserve">      품질시험비</t>
  </si>
  <si>
    <t>m2</t>
  </si>
  <si>
    <t>시간당노임산출계수(해상장비:펌프준설선)</t>
  </si>
  <si>
    <t>환율(장비가격10만불이하)</t>
  </si>
  <si>
    <t>환율(유로화)</t>
  </si>
  <si>
    <t>규 격</t>
  </si>
  <si>
    <t>QLINCD</t>
  </si>
  <si>
    <t>G01000100</t>
  </si>
  <si>
    <t>QSDR2WON</t>
  </si>
  <si>
    <t>QH33</t>
  </si>
  <si>
    <t>7</t>
  </si>
  <si>
    <t>QLINC2</t>
  </si>
  <si>
    <t>재료비계금액소숫점</t>
  </si>
  <si>
    <t>QDECPEQ</t>
  </si>
  <si>
    <t>보링공</t>
  </si>
  <si>
    <t>QDECCLA</t>
  </si>
  <si>
    <t>노임할증계수(일반구간:주간)</t>
  </si>
  <si>
    <t xml:space="preserve">   엑셀 수식이 적용됩니다. (단축키 F9 키) </t>
  </si>
  <si>
    <t>일반공사 직종</t>
  </si>
  <si>
    <t>단    가</t>
  </si>
  <si>
    <t>1회 사용</t>
  </si>
  <si>
    <t>QUS2WON2</t>
  </si>
  <si>
    <t xml:space="preserve">   순공사원가</t>
  </si>
  <si>
    <t xml:space="preserve">   7. 퇴직공제부금비(직노)</t>
  </si>
  <si>
    <t xml:space="preserve">   4. 건강보험료(직노)</t>
  </si>
  <si>
    <t>수량</t>
  </si>
  <si>
    <t>노임할증계수(해상장비:주야간)</t>
  </si>
  <si>
    <t>m</t>
  </si>
  <si>
    <t>QEQTY3</t>
  </si>
  <si>
    <t xml:space="preserve">인    </t>
  </si>
  <si>
    <t>환율(마르크화)</t>
  </si>
  <si>
    <t>G01000440</t>
  </si>
  <si>
    <t>G01000320</t>
  </si>
  <si>
    <t>QEINC3</t>
  </si>
  <si>
    <t>G01000400</t>
  </si>
  <si>
    <t>개</t>
  </si>
  <si>
    <t>재료비</t>
  </si>
  <si>
    <t>G01000360</t>
  </si>
  <si>
    <t>QUS2WON</t>
  </si>
  <si>
    <t>L001010101000014</t>
  </si>
  <si>
    <t>개소</t>
  </si>
  <si>
    <t>소형구조물</t>
  </si>
  <si>
    <t xml:space="preserve">   4. 필라 및 함체 설치</t>
  </si>
  <si>
    <t>회</t>
  </si>
  <si>
    <t>노임할증계수(터널구간:주야간)</t>
  </si>
  <si>
    <t>경비단가소숫점</t>
  </si>
  <si>
    <t>환율(사용자 환율2)</t>
  </si>
  <si>
    <t>노임할증계수(장대터널:주간)</t>
  </si>
  <si>
    <t>QDECCEQ</t>
  </si>
  <si>
    <t>QCODE</t>
  </si>
  <si>
    <t>일위대가목록</t>
  </si>
  <si>
    <t>건설부분</t>
  </si>
  <si>
    <t>QDECPLA</t>
  </si>
  <si>
    <t>QLINCY</t>
  </si>
  <si>
    <t>재 료 비</t>
  </si>
  <si>
    <t>경비금액소숫점</t>
  </si>
  <si>
    <t>시간당노임산출계수(장대터널)</t>
  </si>
  <si>
    <t>명    칭</t>
  </si>
  <si>
    <t xml:space="preserve">   5. 연금보험료(직노)</t>
  </si>
  <si>
    <t>350㎜</t>
  </si>
  <si>
    <t xml:space="preserve">   ⊙ 총   공   사   비</t>
  </si>
  <si>
    <t xml:space="preserve">   8. 산업안전보건관리비</t>
  </si>
  <si>
    <t>중기주야간경비산출계수</t>
  </si>
  <si>
    <t xml:space="preserve">      지지대 기초공사</t>
  </si>
  <si>
    <t>QEQTY1</t>
  </si>
  <si>
    <t>3. 지지대 기초공사</t>
  </si>
  <si>
    <t>QVER</t>
  </si>
  <si>
    <t>200㎜ 백관</t>
  </si>
  <si>
    <t>노임할증계수(장대터널:야간)</t>
  </si>
  <si>
    <t>중기주간경비산출계수</t>
  </si>
  <si>
    <t>전역변수</t>
  </si>
  <si>
    <t>시간당노임산출계수(해상장비:GRAB준설선)</t>
  </si>
  <si>
    <t>형    식</t>
  </si>
  <si>
    <t>QDECCMA</t>
  </si>
  <si>
    <t>QLINC1</t>
  </si>
  <si>
    <t>300㎜ 백관</t>
  </si>
  <si>
    <t>150㎜</t>
  </si>
  <si>
    <t>No.4 필라 및 함체 설치</t>
  </si>
  <si>
    <t>QMINC2</t>
  </si>
  <si>
    <t>식</t>
  </si>
  <si>
    <t>No.5 보호펜스 및 안내판 설치</t>
  </si>
  <si>
    <t>상하차 포함(왕복)</t>
  </si>
  <si>
    <t xml:space="preserve">   6. 노인장기요양보험료(건강보험료의)</t>
  </si>
  <si>
    <t>플라스틱상자</t>
  </si>
  <si>
    <t>중기야간할증계수</t>
  </si>
  <si>
    <t>환율(엔화)</t>
  </si>
  <si>
    <t>경 비</t>
  </si>
  <si>
    <t>L001010101000002</t>
  </si>
  <si>
    <t>QLINCC</t>
  </si>
  <si>
    <t>G01000450</t>
  </si>
  <si>
    <t>재료비단가소숫점</t>
  </si>
  <si>
    <t>노무비</t>
  </si>
  <si>
    <t>환율(장비가격10만불이상)</t>
  </si>
  <si>
    <t>L001020101000121</t>
  </si>
  <si>
    <t>G01000330</t>
  </si>
  <si>
    <t xml:space="preserve">   순공사비계</t>
  </si>
  <si>
    <t xml:space="preserve">   3. 지지대 기초공사</t>
  </si>
  <si>
    <t>G01000410</t>
  </si>
  <si>
    <t>0</t>
  </si>
  <si>
    <t>재료비금액소숫점</t>
  </si>
  <si>
    <t>재료비할증계수(야간)</t>
  </si>
  <si>
    <t xml:space="preserve">   3. 고용보험료(직노+간노)</t>
  </si>
  <si>
    <t>QLINCE</t>
  </si>
  <si>
    <t>환율(IMF특별인출권)</t>
  </si>
  <si>
    <t>중기전역변수</t>
  </si>
  <si>
    <t>QH2</t>
  </si>
  <si>
    <t>QLINC3</t>
  </si>
  <si>
    <t>노임</t>
  </si>
  <si>
    <t>QDECPMA</t>
  </si>
  <si>
    <t>노임할증계수(일반구간:야간)</t>
  </si>
  <si>
    <t>QH32</t>
  </si>
  <si>
    <t xml:space="preserve">   기계기구 설치</t>
  </si>
  <si>
    <t>시간당노임산출계수(일반구간)</t>
  </si>
  <si>
    <t xml:space="preserve">      필라 및 함체 설치</t>
  </si>
  <si>
    <t>단 위</t>
  </si>
  <si>
    <t>2</t>
  </si>
  <si>
    <t>노임할증계수(일반구간:주야간)</t>
  </si>
  <si>
    <t>합    계</t>
  </si>
  <si>
    <t>No.1 시추조사</t>
  </si>
  <si>
    <t>QLINCA</t>
  </si>
  <si>
    <t>숫자</t>
  </si>
  <si>
    <t>m3</t>
  </si>
  <si>
    <t>콘크리트공</t>
  </si>
  <si>
    <t>No.2 시추공사</t>
  </si>
  <si>
    <t/>
  </si>
  <si>
    <t>설                계                서</t>
    <phoneticPr fontId="8" type="noConversion"/>
  </si>
  <si>
    <t xml:space="preserve"> 공 사 명 :</t>
    <phoneticPr fontId="8" type="noConversion"/>
  </si>
  <si>
    <t>구                             분</t>
    <phoneticPr fontId="8" type="noConversion"/>
  </si>
  <si>
    <t>금                           액</t>
    <phoneticPr fontId="8" type="noConversion"/>
  </si>
  <si>
    <t>비        고</t>
    <phoneticPr fontId="8" type="noConversion"/>
  </si>
  <si>
    <t>총        공       사        비</t>
    <phoneticPr fontId="8" type="noConversion"/>
  </si>
  <si>
    <t>도 급 비</t>
    <phoneticPr fontId="8" type="noConversion"/>
  </si>
  <si>
    <t>공    사    원    가</t>
    <phoneticPr fontId="8" type="noConversion"/>
  </si>
  <si>
    <t>부  가  가  치  세</t>
    <phoneticPr fontId="8" type="noConversion"/>
  </si>
  <si>
    <t>계</t>
    <phoneticPr fontId="8" type="noConversion"/>
  </si>
  <si>
    <t>ㅇ 시 추 조 사</t>
    <phoneticPr fontId="12" type="noConversion"/>
  </si>
  <si>
    <t>:</t>
    <phoneticPr fontId="12" type="noConversion"/>
  </si>
  <si>
    <t xml:space="preserve"> 1 식</t>
    <phoneticPr fontId="12" type="noConversion"/>
  </si>
  <si>
    <t>ㅇ 시 추 공 사</t>
    <phoneticPr fontId="12" type="noConversion"/>
  </si>
  <si>
    <t>ㅇ 지지대 기초공사</t>
    <phoneticPr fontId="12" type="noConversion"/>
  </si>
  <si>
    <t>ㅇ 필라 및 함체 설치</t>
    <phoneticPr fontId="12" type="noConversion"/>
  </si>
  <si>
    <t>ㅇ 보호펜스 및 안내판설치</t>
    <phoneticPr fontId="12" type="noConversion"/>
  </si>
  <si>
    <t>총   괄   내   역   서</t>
    <phoneticPr fontId="10" type="noConversion"/>
  </si>
  <si>
    <t>공사명:</t>
    <phoneticPr fontId="10" type="noConversion"/>
  </si>
  <si>
    <t>명   칭</t>
    <phoneticPr fontId="10" type="noConversion"/>
  </si>
  <si>
    <t>규    격</t>
    <phoneticPr fontId="10" type="noConversion"/>
  </si>
  <si>
    <t>계</t>
    <phoneticPr fontId="10" type="noConversion"/>
  </si>
  <si>
    <t>재 료 비</t>
    <phoneticPr fontId="10" type="noConversion"/>
  </si>
  <si>
    <t>노 무 비</t>
    <phoneticPr fontId="10" type="noConversion"/>
  </si>
  <si>
    <t>경    비</t>
    <phoneticPr fontId="10" type="noConversion"/>
  </si>
  <si>
    <t>비 고</t>
    <phoneticPr fontId="10" type="noConversion"/>
  </si>
  <si>
    <t>1)</t>
    <phoneticPr fontId="10" type="noConversion"/>
  </si>
  <si>
    <t>2)</t>
  </si>
  <si>
    <t>3)</t>
  </si>
  <si>
    <t>4)</t>
  </si>
  <si>
    <t>5)</t>
    <phoneticPr fontId="10" type="noConversion"/>
  </si>
  <si>
    <t>간 접 노 무 비</t>
    <phoneticPr fontId="10" type="noConversion"/>
  </si>
  <si>
    <t>산 재 보 험 료</t>
    <phoneticPr fontId="10" type="noConversion"/>
  </si>
  <si>
    <t>고 용 보 험 료</t>
    <phoneticPr fontId="10" type="noConversion"/>
  </si>
  <si>
    <t>건 강 보 험 료</t>
    <phoneticPr fontId="10" type="noConversion"/>
  </si>
  <si>
    <t>노인요양보험료</t>
    <phoneticPr fontId="10" type="noConversion"/>
  </si>
  <si>
    <t>연 금 보 험 료</t>
    <phoneticPr fontId="10" type="noConversion"/>
  </si>
  <si>
    <t>퇴직공제부금비</t>
    <phoneticPr fontId="10" type="noConversion"/>
  </si>
  <si>
    <t>산업안전보건관리비</t>
    <phoneticPr fontId="10" type="noConversion"/>
  </si>
  <si>
    <t>환 경 보 전 비</t>
    <phoneticPr fontId="10" type="noConversion"/>
  </si>
  <si>
    <t>기  타  경  비</t>
    <phoneticPr fontId="10" type="noConversion"/>
  </si>
  <si>
    <t>품질관리비</t>
    <phoneticPr fontId="12" type="noConversion"/>
  </si>
  <si>
    <t>품질관리 활동비</t>
    <phoneticPr fontId="12" type="noConversion"/>
  </si>
  <si>
    <t>건설기계대여대금</t>
    <phoneticPr fontId="10" type="noConversion"/>
  </si>
  <si>
    <t>건설하도급대금지급보증서발급수수료</t>
    <phoneticPr fontId="10" type="noConversion"/>
  </si>
  <si>
    <t>순공사원가</t>
    <phoneticPr fontId="10" type="noConversion"/>
  </si>
  <si>
    <t>일 반 관 리 비</t>
    <phoneticPr fontId="10" type="noConversion"/>
  </si>
  <si>
    <t>소      계</t>
    <phoneticPr fontId="10" type="noConversion"/>
  </si>
  <si>
    <t>이          윤</t>
    <phoneticPr fontId="10" type="noConversion"/>
  </si>
  <si>
    <t>공 급 가 액</t>
    <phoneticPr fontId="10" type="noConversion"/>
  </si>
  <si>
    <t>부 가 가 치 세</t>
    <phoneticPr fontId="10" type="noConversion"/>
  </si>
  <si>
    <t>총  공  사  비</t>
    <phoneticPr fontId="10" type="noConversion"/>
  </si>
  <si>
    <t>원  가  계  산  서</t>
    <phoneticPr fontId="10" type="noConversion"/>
  </si>
  <si>
    <t xml:space="preserve">                                  구분
  비목                  </t>
    <phoneticPr fontId="10" type="noConversion"/>
  </si>
  <si>
    <t>금액</t>
    <phoneticPr fontId="10" type="noConversion"/>
  </si>
  <si>
    <t>구성비(%)</t>
    <phoneticPr fontId="10" type="noConversion"/>
  </si>
  <si>
    <t>비고</t>
    <phoneticPr fontId="10" type="noConversion"/>
  </si>
  <si>
    <t>순
공
사
원
가</t>
    <phoneticPr fontId="10" type="noConversion"/>
  </si>
  <si>
    <t>재
료
비</t>
    <phoneticPr fontId="10" type="noConversion"/>
  </si>
  <si>
    <t>재료비</t>
    <phoneticPr fontId="10" type="noConversion"/>
  </si>
  <si>
    <t>자재비</t>
    <phoneticPr fontId="10" type="noConversion"/>
  </si>
  <si>
    <t>작업설 부산물등(△)</t>
    <phoneticPr fontId="10" type="noConversion"/>
  </si>
  <si>
    <t>소계</t>
    <phoneticPr fontId="10" type="noConversion"/>
  </si>
  <si>
    <t>노
무
비</t>
    <phoneticPr fontId="10" type="noConversion"/>
  </si>
  <si>
    <t>직접노무비</t>
    <phoneticPr fontId="10" type="noConversion"/>
  </si>
  <si>
    <t>간접노무비</t>
    <phoneticPr fontId="10" type="noConversion"/>
  </si>
  <si>
    <t>경
비</t>
    <phoneticPr fontId="21" type="noConversion"/>
  </si>
  <si>
    <t>기계경비</t>
    <phoneticPr fontId="10" type="noConversion"/>
  </si>
  <si>
    <t>건강보험료</t>
    <phoneticPr fontId="10" type="noConversion"/>
  </si>
  <si>
    <t>노인장기요양보험료</t>
    <phoneticPr fontId="10" type="noConversion"/>
  </si>
  <si>
    <t>연금보험료</t>
    <phoneticPr fontId="10" type="noConversion"/>
  </si>
  <si>
    <t>퇴직공제부금</t>
    <phoneticPr fontId="10" type="noConversion"/>
  </si>
  <si>
    <t>환경보전비</t>
    <phoneticPr fontId="10" type="noConversion"/>
  </si>
  <si>
    <t>기타경비</t>
    <phoneticPr fontId="10" type="noConversion"/>
  </si>
  <si>
    <t xml:space="preserve"> </t>
    <phoneticPr fontId="21" type="noConversion"/>
  </si>
  <si>
    <t>일반관리비</t>
    <phoneticPr fontId="10" type="noConversion"/>
  </si>
  <si>
    <t>(순공사원가)*6.0%</t>
    <phoneticPr fontId="21" type="noConversion"/>
  </si>
  <si>
    <t>이윤</t>
    <phoneticPr fontId="10" type="noConversion"/>
  </si>
  <si>
    <t>공급가액</t>
    <phoneticPr fontId="10" type="noConversion"/>
  </si>
  <si>
    <t>부가가치세</t>
    <phoneticPr fontId="10" type="noConversion"/>
  </si>
  <si>
    <t>(공급가액)*10%</t>
    <phoneticPr fontId="21" type="noConversion"/>
  </si>
  <si>
    <t>도급공사비</t>
    <phoneticPr fontId="10" type="noConversion"/>
  </si>
  <si>
    <t>총공사비</t>
    <phoneticPr fontId="10" type="noConversion"/>
  </si>
  <si>
    <t>산재보험료</t>
    <phoneticPr fontId="10" type="noConversion"/>
  </si>
  <si>
    <t>고용보험료</t>
    <phoneticPr fontId="10" type="noConversion"/>
  </si>
  <si>
    <t>품질 관리비</t>
    <phoneticPr fontId="10" type="noConversion"/>
  </si>
  <si>
    <t>품질관리 활동비</t>
    <phoneticPr fontId="10" type="noConversion"/>
  </si>
  <si>
    <t>식</t>
    <phoneticPr fontId="5" type="noConversion"/>
  </si>
  <si>
    <t>부대경비</t>
    <phoneticPr fontId="5" type="noConversion"/>
  </si>
  <si>
    <t>700*380*380</t>
    <phoneticPr fontId="5" type="noConversion"/>
  </si>
  <si>
    <t>안 전 관 리 비</t>
    <phoneticPr fontId="5" type="noConversion"/>
  </si>
  <si>
    <t>(내역서) 시트 참고</t>
    <phoneticPr fontId="12" type="noConversion"/>
  </si>
  <si>
    <t xml:space="preserve">    라바콘</t>
    <phoneticPr fontId="5" type="noConversion"/>
  </si>
  <si>
    <t xml:space="preserve">    교통신호수</t>
    <phoneticPr fontId="5" type="noConversion"/>
  </si>
  <si>
    <t>개</t>
    <phoneticPr fontId="5" type="noConversion"/>
  </si>
  <si>
    <t>인</t>
    <phoneticPr fontId="5" type="noConversion"/>
  </si>
  <si>
    <t>안전관리비</t>
    <phoneticPr fontId="5" type="noConversion"/>
  </si>
  <si>
    <t>식</t>
    <phoneticPr fontId="5" type="noConversion"/>
  </si>
  <si>
    <t xml:space="preserve">      품질검사비</t>
    <phoneticPr fontId="5" type="noConversion"/>
  </si>
  <si>
    <t>백원단위 이하 절사</t>
    <phoneticPr fontId="5" type="noConversion"/>
  </si>
  <si>
    <t xml:space="preserve">   10. 환경보전비</t>
    <phoneticPr fontId="5" type="noConversion"/>
  </si>
  <si>
    <t xml:space="preserve">   11. 기타경비(재료+직노+간노)</t>
    <phoneticPr fontId="5" type="noConversion"/>
  </si>
  <si>
    <t xml:space="preserve">   12. 건설기계대여대금</t>
    <phoneticPr fontId="5" type="noConversion"/>
  </si>
  <si>
    <t xml:space="preserve">   14. 품질관리 활동비</t>
    <phoneticPr fontId="5" type="noConversion"/>
  </si>
  <si>
    <t xml:space="preserve">   15. 일반관리비(직접공사비~기타</t>
    <phoneticPr fontId="5" type="noConversion"/>
  </si>
  <si>
    <t xml:space="preserve">   16. 이윤(노무+경비+일반)</t>
    <phoneticPr fontId="5" type="noConversion"/>
  </si>
  <si>
    <t xml:space="preserve">   9. 안전관리비</t>
    <phoneticPr fontId="5" type="noConversion"/>
  </si>
  <si>
    <t>No.6 품질시험비</t>
    <phoneticPr fontId="5" type="noConversion"/>
  </si>
  <si>
    <t>No.7 품질관리 활동비</t>
    <phoneticPr fontId="5" type="noConversion"/>
  </si>
  <si>
    <t>No.8 시추조사 장비 운반</t>
    <phoneticPr fontId="5" type="noConversion"/>
  </si>
  <si>
    <t>No.9 기계기구 설치</t>
    <phoneticPr fontId="5" type="noConversion"/>
  </si>
  <si>
    <t>No.10 천공(점토층)</t>
    <phoneticPr fontId="5" type="noConversion"/>
  </si>
  <si>
    <t>No.11 천공(모래층)</t>
    <phoneticPr fontId="5" type="noConversion"/>
  </si>
  <si>
    <t>No.12 천공(자갈층)</t>
    <phoneticPr fontId="5" type="noConversion"/>
  </si>
  <si>
    <t>No.13 천공(풍화암)</t>
    <phoneticPr fontId="5" type="noConversion"/>
  </si>
  <si>
    <t>No.14 천공(연암)</t>
    <phoneticPr fontId="5" type="noConversion"/>
  </si>
  <si>
    <t>No.15 대구경 천공(토사층)</t>
    <phoneticPr fontId="5" type="noConversion"/>
  </si>
  <si>
    <t>No.16 대구경 천공(모래층)</t>
    <phoneticPr fontId="5" type="noConversion"/>
  </si>
  <si>
    <t>No.17 대구경 천공(자갈층)</t>
    <phoneticPr fontId="5" type="noConversion"/>
  </si>
  <si>
    <t>No.18 대구경 천공(풍화암)</t>
    <phoneticPr fontId="5" type="noConversion"/>
  </si>
  <si>
    <t>No.19 대구경 천공(연암)</t>
    <phoneticPr fontId="5" type="noConversion"/>
  </si>
  <si>
    <t>No.20 케이싱설치(1차)</t>
    <phoneticPr fontId="5" type="noConversion"/>
  </si>
  <si>
    <t>No.21 케이싱설치(2차)</t>
    <phoneticPr fontId="5" type="noConversion"/>
  </si>
  <si>
    <t>No.22 케이싱설치(3차)</t>
    <phoneticPr fontId="5" type="noConversion"/>
  </si>
  <si>
    <t>No.23 에어써징</t>
    <phoneticPr fontId="5" type="noConversion"/>
  </si>
  <si>
    <t>No.24 방수시멘트 그라우팅(1차)</t>
    <phoneticPr fontId="5" type="noConversion"/>
  </si>
  <si>
    <t>No.25 방수시멘트 그라우팅(2차)</t>
    <phoneticPr fontId="5" type="noConversion"/>
  </si>
  <si>
    <t>No.26 방수시멘트 그라우팅(3차)</t>
    <phoneticPr fontId="5" type="noConversion"/>
  </si>
  <si>
    <t>No.27 인력 터파기(호박돌섞인토사)</t>
    <phoneticPr fontId="5" type="noConversion"/>
  </si>
  <si>
    <t>No.28 합판 거푸집 설치</t>
    <phoneticPr fontId="5" type="noConversion"/>
  </si>
  <si>
    <t>No.29 콘크리트 타설</t>
    <phoneticPr fontId="5" type="noConversion"/>
  </si>
  <si>
    <t>No.30 인력 되메우기</t>
    <phoneticPr fontId="5" type="noConversion"/>
  </si>
  <si>
    <t>No.31 잔토처리</t>
    <phoneticPr fontId="5" type="noConversion"/>
  </si>
  <si>
    <t>No.32 필라 설치</t>
    <phoneticPr fontId="5" type="noConversion"/>
  </si>
  <si>
    <t>No.33 함체 설치</t>
    <phoneticPr fontId="5" type="noConversion"/>
  </si>
  <si>
    <t>No.34 보호펜스 설치</t>
    <phoneticPr fontId="5" type="noConversion"/>
  </si>
  <si>
    <t>No.35 안내판 설치</t>
    <phoneticPr fontId="5" type="noConversion"/>
  </si>
  <si>
    <t>굳은 콘크리트(압축강도)</t>
    <phoneticPr fontId="5" type="noConversion"/>
  </si>
  <si>
    <t>압축강도(KS F 2405)</t>
    <phoneticPr fontId="5" type="noConversion"/>
  </si>
  <si>
    <t xml:space="preserve">인    </t>
    <phoneticPr fontId="5" type="noConversion"/>
  </si>
  <si>
    <t>단 위</t>
    <phoneticPr fontId="5" type="noConversion"/>
  </si>
  <si>
    <t>할증(%)</t>
    <phoneticPr fontId="5" type="noConversion"/>
  </si>
  <si>
    <t>6. 도선비</t>
    <phoneticPr fontId="5" type="noConversion"/>
  </si>
  <si>
    <t xml:space="preserve">   6. 부대공(도선비)</t>
    <phoneticPr fontId="5" type="noConversion"/>
  </si>
  <si>
    <t>6)</t>
    <phoneticPr fontId="5" type="noConversion"/>
  </si>
  <si>
    <t>2인*5일</t>
    <phoneticPr fontId="5" type="noConversion"/>
  </si>
  <si>
    <t>품질관리 인건비 및 품질시험비의 1%</t>
    <phoneticPr fontId="5" type="noConversion"/>
  </si>
  <si>
    <t>일반공사 직종</t>
    <phoneticPr fontId="5" type="noConversion"/>
  </si>
  <si>
    <t xml:space="preserve">인    </t>
    <phoneticPr fontId="5" type="noConversion"/>
  </si>
  <si>
    <t>(품질관리비)*0.01+품질관리인건비</t>
    <phoneticPr fontId="12" type="noConversion"/>
  </si>
  <si>
    <t>5개소</t>
    <phoneticPr fontId="5" type="noConversion"/>
  </si>
  <si>
    <t>1개소</t>
    <phoneticPr fontId="5" type="noConversion"/>
  </si>
  <si>
    <t>초급품질관리기술인</t>
    <phoneticPr fontId="5" type="noConversion"/>
  </si>
  <si>
    <t>부대경비(출장비, 선박비)</t>
    <phoneticPr fontId="5" type="noConversion"/>
  </si>
  <si>
    <t xml:space="preserve">      천공(점토층)</t>
    <phoneticPr fontId="5" type="noConversion"/>
  </si>
  <si>
    <t xml:space="preserve">      천공(모래층)</t>
    <phoneticPr fontId="5" type="noConversion"/>
  </si>
  <si>
    <t xml:space="preserve">      천공(자갈층)</t>
    <phoneticPr fontId="5" type="noConversion"/>
  </si>
  <si>
    <t xml:space="preserve">      천공(풍화암)</t>
    <phoneticPr fontId="5" type="noConversion"/>
  </si>
  <si>
    <t xml:space="preserve">      천공(연암)</t>
    <phoneticPr fontId="5" type="noConversion"/>
  </si>
  <si>
    <t xml:space="preserve">      대구경 천공(토사층)</t>
    <phoneticPr fontId="5" type="noConversion"/>
  </si>
  <si>
    <t xml:space="preserve">      대구경 천공(모래층)</t>
    <phoneticPr fontId="5" type="noConversion"/>
  </si>
  <si>
    <t xml:space="preserve">      대구경 천공(자갈층)</t>
    <phoneticPr fontId="5" type="noConversion"/>
  </si>
  <si>
    <t xml:space="preserve">      대구경 천공(풍화암)</t>
    <phoneticPr fontId="5" type="noConversion"/>
  </si>
  <si>
    <t xml:space="preserve">      대구경 천공(연암)</t>
    <phoneticPr fontId="5" type="noConversion"/>
  </si>
  <si>
    <t xml:space="preserve">      케이싱설치(1차)</t>
    <phoneticPr fontId="5" type="noConversion"/>
  </si>
  <si>
    <t xml:space="preserve">      케이싱설치(2차)</t>
    <phoneticPr fontId="5" type="noConversion"/>
  </si>
  <si>
    <t xml:space="preserve">      케이싱설치(3차)</t>
    <phoneticPr fontId="5" type="noConversion"/>
  </si>
  <si>
    <t xml:space="preserve">      에어써징</t>
    <phoneticPr fontId="5" type="noConversion"/>
  </si>
  <si>
    <t xml:space="preserve">      방수시멘트 그라우팅(1차)</t>
    <phoneticPr fontId="5" type="noConversion"/>
  </si>
  <si>
    <t xml:space="preserve">      방수시멘트 그라우팅(2차)</t>
    <phoneticPr fontId="5" type="noConversion"/>
  </si>
  <si>
    <t xml:space="preserve">      방수시멘트 그라우팅(3차)</t>
    <phoneticPr fontId="5" type="noConversion"/>
  </si>
  <si>
    <t xml:space="preserve">   13. 품질관리비</t>
    <phoneticPr fontId="5" type="noConversion"/>
  </si>
  <si>
    <t>(재료+직노)*3.15%</t>
    <phoneticPr fontId="21" type="noConversion"/>
  </si>
  <si>
    <t>54HP(40KW)</t>
    <phoneticPr fontId="5" type="noConversion"/>
  </si>
  <si>
    <t>고성능착정기</t>
    <phoneticPr fontId="5" type="noConversion"/>
  </si>
  <si>
    <t>공기압축기</t>
    <phoneticPr fontId="5" type="noConversion"/>
  </si>
  <si>
    <t>공기압축기 손료</t>
    <phoneticPr fontId="5" type="noConversion"/>
  </si>
  <si>
    <t>HR</t>
    <phoneticPr fontId="5" type="noConversion"/>
  </si>
  <si>
    <t>NX</t>
    <phoneticPr fontId="5" type="noConversion"/>
  </si>
  <si>
    <t>2026년 위성기준점 설치 기초공사</t>
    <phoneticPr fontId="10" type="noConversion"/>
  </si>
  <si>
    <t xml:space="preserve">▣ 공 사 개 요 </t>
    <phoneticPr fontId="12" type="noConversion"/>
  </si>
  <si>
    <t>2026년 위성기준점 설치 기초공사</t>
    <phoneticPr fontId="5" type="noConversion"/>
  </si>
  <si>
    <t>2026 상반기 적용 건설업 임금실태 조사 보고서(시중노임단가)</t>
    <phoneticPr fontId="5" type="noConversion"/>
  </si>
  <si>
    <t>2025 엔지니어링업체 임금실태조사결과 공표(26.1.1. 적용)</t>
    <phoneticPr fontId="5" type="noConversion"/>
  </si>
  <si>
    <t>2026년 지반조사 표준품셈</t>
    <phoneticPr fontId="5" type="noConversion"/>
  </si>
  <si>
    <t>품질시험수수료 고시 2026(충남)</t>
    <phoneticPr fontId="5" type="noConversion"/>
  </si>
  <si>
    <t>KS F 2405</t>
    <phoneticPr fontId="5" type="noConversion"/>
  </si>
  <si>
    <t>KS F 2508</t>
    <phoneticPr fontId="5" type="noConversion"/>
  </si>
  <si>
    <t>논산, 태안</t>
    <phoneticPr fontId="5" type="noConversion"/>
  </si>
  <si>
    <t>품질시험수수료 고시 2026(전남)</t>
    <phoneticPr fontId="5" type="noConversion"/>
  </si>
  <si>
    <t>품질시험수수료 고시 2026(경북)</t>
    <phoneticPr fontId="5" type="noConversion"/>
  </si>
  <si>
    <t>품질시험수수료 고시 2026(강원)</t>
    <phoneticPr fontId="5" type="noConversion"/>
  </si>
  <si>
    <t>굳지 아니한 콘크리트(래미콘포함)</t>
    <phoneticPr fontId="5" type="noConversion"/>
  </si>
  <si>
    <t>콘크리트용 골재(굵은 골재의 마모율)</t>
    <phoneticPr fontId="5" type="noConversion"/>
  </si>
  <si>
    <t>여수 연도</t>
    <phoneticPr fontId="5" type="noConversion"/>
  </si>
  <si>
    <t>콘크리트시험(압축강도)</t>
    <phoneticPr fontId="5" type="noConversion"/>
  </si>
  <si>
    <t>골재시험(마모시험</t>
    <phoneticPr fontId="5" type="noConversion"/>
  </si>
  <si>
    <t>안동</t>
    <phoneticPr fontId="5" type="noConversion"/>
  </si>
  <si>
    <t>고성</t>
    <phoneticPr fontId="5" type="noConversion"/>
  </si>
  <si>
    <t xml:space="preserve">      여수 연도 해상운송</t>
    <phoneticPr fontId="5" type="noConversion"/>
  </si>
  <si>
    <t>No.36 연도 도선비</t>
    <phoneticPr fontId="5" type="noConversion"/>
  </si>
  <si>
    <t>총 5개소(도서1, 육상4)</t>
    <phoneticPr fontId="5" type="noConversion"/>
  </si>
  <si>
    <t>No.37 철근-강관 용접</t>
    <phoneticPr fontId="5" type="noConversion"/>
  </si>
  <si>
    <t>용접공</t>
    <phoneticPr fontId="5" type="noConversion"/>
  </si>
  <si>
    <t xml:space="preserve">   7. 철근-강관 용접</t>
    <phoneticPr fontId="5" type="noConversion"/>
  </si>
  <si>
    <t>7. 철근-강관 용접</t>
    <phoneticPr fontId="5" type="noConversion"/>
  </si>
  <si>
    <t>개소</t>
    <phoneticPr fontId="5" type="noConversion"/>
  </si>
  <si>
    <t xml:space="preserve">     철근-강관 용접</t>
    <phoneticPr fontId="5" type="noConversion"/>
  </si>
  <si>
    <t>8. 안전관리비</t>
    <phoneticPr fontId="5" type="noConversion"/>
  </si>
  <si>
    <t>9. 품질관리비</t>
    <phoneticPr fontId="5" type="noConversion"/>
  </si>
  <si>
    <t>10. 품질관리 활동비</t>
    <phoneticPr fontId="5" type="noConversion"/>
  </si>
  <si>
    <t>4인치</t>
    <phoneticPr fontId="5" type="noConversion"/>
  </si>
  <si>
    <t>절단기 손료</t>
    <phoneticPr fontId="5" type="noConversion"/>
  </si>
  <si>
    <t>2026년 건설기계의 기계경비 산출표</t>
    <phoneticPr fontId="5" type="noConversion"/>
  </si>
  <si>
    <t>7)</t>
    <phoneticPr fontId="5" type="noConversion"/>
  </si>
  <si>
    <t>(직접노무비) *16.5%</t>
  </si>
  <si>
    <t>(직접노무비+간접노무비)*3.56%</t>
  </si>
  <si>
    <t>(직접노무비+간접노무비)*1.01%</t>
  </si>
  <si>
    <t>(직접노무비)*3.595%</t>
  </si>
  <si>
    <t>(건강보험료)*13.14%</t>
  </si>
  <si>
    <t>(직접노무비)*4.75%</t>
  </si>
  <si>
    <t>(직접노무비)*2.3%</t>
  </si>
  <si>
    <t>(재료비+직접노무비)*3.15%</t>
  </si>
  <si>
    <t>(직접공사비)*0.8%</t>
  </si>
  <si>
    <t>(재료비+노무비)*5.2%</t>
  </si>
  <si>
    <t>(직접공사비)*0.51%</t>
  </si>
  <si>
    <t>(직접공사비)*0%</t>
  </si>
  <si>
    <t>순공사원가*6%</t>
  </si>
  <si>
    <t>공급가액의 10%</t>
  </si>
  <si>
    <t>(직노)*16.5%</t>
  </si>
  <si>
    <t>(직노+간노)*3.56%</t>
  </si>
  <si>
    <t>(직노+간노)*1.01%</t>
  </si>
  <si>
    <t>(직노)*3.595%</t>
  </si>
  <si>
    <t>(직노)*4.75%</t>
  </si>
  <si>
    <t>(직노)*2.3%</t>
  </si>
  <si>
    <t>(재료+노무)*5.2%</t>
  </si>
  <si>
    <t>(직공)*0.51%</t>
  </si>
  <si>
    <t>(순공사원가+일반관리비-재료비)*9.3%</t>
    <phoneticPr fontId="5" type="noConversion"/>
  </si>
  <si>
    <t>고장력철근, D25(25.4mm, 1본(8m) 기준)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</si>
</sst>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76" formatCode="_(* #,##0.00_);_(* \(#,##0.00\);_(* &quot;-&quot;??_);_(@_)"/>
    <numFmt numFmtId="177" formatCode="General;\-General\,&quot;&quot;;@"/>
    <numFmt numFmtId="178" formatCode="#,###.000;\-#,###.000;&quot;&quot;;@"/>
    <numFmt numFmtId="179" formatCode="#,###;\-#,###;&quot;&quot;;@"/>
    <numFmt numFmtId="180" formatCode="#,##0&quot;원&quot;"/>
    <numFmt numFmtId="181" formatCode="0.000%"/>
    <numFmt numFmtId="182" formatCode="_-* #,##0.0_-;\-* #,##0.0_-;_-* &quot;-&quot;_-;_-@_-"/>
    <numFmt numFmtId="183" formatCode="#,##0_ "/>
    <numFmt numFmtId="184" formatCode="0.0"/>
    <numFmt numFmtId="185" formatCode="#,##0_);[Red]\(#,##0\)"/>
    <numFmt numFmtId="186" formatCode="_(* #,##0_);_(* \(#,##0\);_(* &quot;-&quot;??_);_(@_)"/>
  </numFmts>
  <fonts count="30" x14ac:knownFonts="1">
    <font>
      <sz val="8"/>
      <color indexed="8"/>
      <name val="굴림"/>
      <family val="3"/>
      <charset val="129"/>
    </font>
    <font>
      <u/>
      <sz val="8"/>
      <color indexed="12"/>
      <name val="굴림"/>
      <family val="3"/>
      <charset val="129"/>
    </font>
    <font>
      <sz val="8"/>
      <color indexed="8"/>
      <name val="굴림"/>
      <family val="3"/>
      <charset val="129"/>
    </font>
    <font>
      <sz val="12"/>
      <name val="바탕체"/>
      <family val="1"/>
      <charset val="129"/>
    </font>
    <font>
      <sz val="12"/>
      <name val="돋움"/>
      <family val="3"/>
      <charset val="129"/>
    </font>
    <font>
      <sz val="8"/>
      <name val="굴림"/>
      <family val="3"/>
      <charset val="129"/>
    </font>
    <font>
      <b/>
      <sz val="12"/>
      <name val="돋움"/>
      <family val="3"/>
      <charset val="129"/>
    </font>
    <font>
      <b/>
      <u/>
      <sz val="20"/>
      <name val="돋움"/>
      <family val="3"/>
      <charset val="129"/>
    </font>
    <font>
      <sz val="8"/>
      <name val="바탕체"/>
      <family val="1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4"/>
      <name val="굴림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color indexed="10"/>
      <name val="굴림체"/>
      <family val="3"/>
      <charset val="129"/>
    </font>
    <font>
      <sz val="9"/>
      <color indexed="8"/>
      <name val="Arial"/>
      <family val="2"/>
    </font>
    <font>
      <b/>
      <sz val="16"/>
      <name val="굴림"/>
      <family val="3"/>
      <charset val="129"/>
    </font>
    <font>
      <sz val="9"/>
      <name val="돋움"/>
      <family val="3"/>
      <charset val="129"/>
    </font>
    <font>
      <sz val="8"/>
      <color indexed="8"/>
      <name val="Arial"/>
      <family val="2"/>
    </font>
    <font>
      <sz val="11"/>
      <color indexed="13"/>
      <name val="돋움"/>
      <family val="3"/>
      <charset val="129"/>
    </font>
    <font>
      <sz val="8"/>
      <color indexed="8"/>
      <name val="굴림"/>
      <family val="3"/>
      <charset val="129"/>
    </font>
    <font>
      <sz val="9"/>
      <color indexed="8"/>
      <name val="굴림체"/>
      <family val="3"/>
      <charset val="129"/>
    </font>
    <font>
      <sz val="9"/>
      <color rgb="FFFF0000"/>
      <name val="굴림체"/>
      <family val="3"/>
      <charset val="129"/>
    </font>
    <font>
      <sz val="8"/>
      <color rgb="FFFFFF00"/>
      <name val="굴림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b/>
      <sz val="8"/>
      <color indexed="8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double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0">
    <xf numFmtId="0" fontId="0" fillId="0" borderId="0"/>
    <xf numFmtId="9" fontId="18" fillId="0" borderId="0"/>
    <xf numFmtId="176" fontId="2" fillId="0" borderId="0"/>
    <xf numFmtId="41" fontId="2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23" fillId="0" borderId="0"/>
    <xf numFmtId="0" fontId="24" fillId="0" borderId="0"/>
    <xf numFmtId="0" fontId="3" fillId="0" borderId="0"/>
    <xf numFmtId="0" fontId="13" fillId="0" borderId="0">
      <alignment vertical="center"/>
    </xf>
    <xf numFmtId="0" fontId="13" fillId="0" borderId="0"/>
  </cellStyleXfs>
  <cellXfs count="216">
    <xf numFmtId="0" fontId="0" fillId="0" borderId="0" xfId="0"/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177" fontId="0" fillId="0" borderId="2" xfId="0" applyNumberFormat="1" applyBorder="1" applyAlignment="1">
      <alignment vertical="center"/>
    </xf>
    <xf numFmtId="177" fontId="0" fillId="0" borderId="4" xfId="0" applyNumberFormat="1" applyBorder="1" applyAlignment="1">
      <alignment vertical="center"/>
    </xf>
    <xf numFmtId="177" fontId="0" fillId="0" borderId="5" xfId="0" applyNumberFormat="1" applyBorder="1" applyAlignment="1">
      <alignment vertical="center"/>
    </xf>
    <xf numFmtId="177" fontId="0" fillId="2" borderId="7" xfId="0" applyNumberFormat="1" applyFill="1" applyBorder="1" applyAlignment="1">
      <alignment horizontal="center" vertical="center"/>
    </xf>
    <xf numFmtId="177" fontId="0" fillId="2" borderId="8" xfId="0" applyNumberFormat="1" applyFill="1" applyBorder="1" applyAlignment="1">
      <alignment horizontal="center" vertical="center"/>
    </xf>
    <xf numFmtId="177" fontId="0" fillId="2" borderId="9" xfId="0" applyNumberFormat="1" applyFill="1" applyBorder="1" applyAlignment="1">
      <alignment horizontal="center" vertical="center"/>
    </xf>
    <xf numFmtId="177" fontId="0" fillId="2" borderId="9" xfId="0" applyNumberFormat="1" applyFill="1" applyBorder="1" applyAlignment="1">
      <alignment horizontal="center" vertical="center" wrapText="1"/>
    </xf>
    <xf numFmtId="177" fontId="0" fillId="0" borderId="3" xfId="0" applyNumberFormat="1" applyBorder="1" applyAlignment="1">
      <alignment vertical="center" wrapText="1"/>
    </xf>
    <xf numFmtId="177" fontId="0" fillId="0" borderId="6" xfId="0" applyNumberFormat="1" applyBorder="1" applyAlignment="1">
      <alignment vertical="center" wrapText="1"/>
    </xf>
    <xf numFmtId="177" fontId="0" fillId="2" borderId="8" xfId="0" applyNumberFormat="1" applyFill="1" applyBorder="1" applyAlignment="1">
      <alignment horizontal="center" vertical="center" wrapText="1"/>
    </xf>
    <xf numFmtId="178" fontId="0" fillId="0" borderId="1" xfId="0" applyNumberFormat="1" applyBorder="1" applyAlignment="1">
      <alignment vertical="center"/>
    </xf>
    <xf numFmtId="178" fontId="0" fillId="0" borderId="5" xfId="0" applyNumberFormat="1" applyBorder="1" applyAlignment="1">
      <alignment vertical="center"/>
    </xf>
    <xf numFmtId="177" fontId="0" fillId="2" borderId="5" xfId="0" applyNumberFormat="1" applyFill="1" applyBorder="1" applyAlignment="1">
      <alignment horizontal="center" vertical="center"/>
    </xf>
    <xf numFmtId="179" fontId="0" fillId="0" borderId="1" xfId="0" applyNumberFormat="1" applyBorder="1" applyAlignment="1">
      <alignment vertical="center"/>
    </xf>
    <xf numFmtId="179" fontId="0" fillId="0" borderId="5" xfId="0" applyNumberFormat="1" applyBorder="1" applyAlignment="1">
      <alignment vertical="center"/>
    </xf>
    <xf numFmtId="0" fontId="1" fillId="0" borderId="0" xfId="0" applyFont="1" applyAlignment="1">
      <alignment vertical="center"/>
    </xf>
    <xf numFmtId="177" fontId="0" fillId="0" borderId="2" xfId="0" applyNumberFormat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 wrapText="1"/>
    </xf>
    <xf numFmtId="0" fontId="4" fillId="0" borderId="11" xfId="7" applyFont="1" applyBorder="1" applyAlignment="1">
      <alignment vertical="center"/>
    </xf>
    <xf numFmtId="0" fontId="4" fillId="0" borderId="0" xfId="7" applyFont="1" applyAlignment="1">
      <alignment vertical="center"/>
    </xf>
    <xf numFmtId="0" fontId="4" fillId="0" borderId="12" xfId="7" applyFont="1" applyBorder="1" applyAlignment="1">
      <alignment vertical="center"/>
    </xf>
    <xf numFmtId="0" fontId="4" fillId="0" borderId="0" xfId="7" quotePrefix="1" applyFont="1" applyAlignment="1">
      <alignment vertical="center"/>
    </xf>
    <xf numFmtId="0" fontId="6" fillId="0" borderId="0" xfId="7" applyFont="1" applyAlignment="1">
      <alignment vertical="center"/>
    </xf>
    <xf numFmtId="0" fontId="6" fillId="0" borderId="11" xfId="7" applyFont="1" applyBorder="1" applyAlignment="1">
      <alignment vertical="center"/>
    </xf>
    <xf numFmtId="0" fontId="9" fillId="0" borderId="0" xfId="7" applyFont="1" applyAlignment="1">
      <alignment vertical="center"/>
    </xf>
    <xf numFmtId="41" fontId="9" fillId="0" borderId="13" xfId="7" quotePrefix="1" applyNumberFormat="1" applyFont="1" applyBorder="1" applyAlignment="1">
      <alignment vertical="center"/>
    </xf>
    <xf numFmtId="41" fontId="9" fillId="0" borderId="13" xfId="7" applyNumberFormat="1" applyFont="1" applyBorder="1" applyAlignment="1">
      <alignment vertical="center"/>
    </xf>
    <xf numFmtId="0" fontId="6" fillId="0" borderId="12" xfId="7" applyFont="1" applyBorder="1" applyAlignment="1">
      <alignment vertical="center"/>
    </xf>
    <xf numFmtId="180" fontId="6" fillId="0" borderId="14" xfId="7" applyNumberFormat="1" applyFont="1" applyBorder="1" applyAlignment="1">
      <alignment horizontal="right" vertical="center"/>
    </xf>
    <xf numFmtId="0" fontId="6" fillId="0" borderId="0" xfId="7" applyFont="1" applyAlignment="1">
      <alignment horizontal="center" vertical="center"/>
    </xf>
    <xf numFmtId="180" fontId="6" fillId="0" borderId="0" xfId="7" applyNumberFormat="1" applyFont="1" applyAlignment="1">
      <alignment horizontal="right" vertical="center"/>
    </xf>
    <xf numFmtId="0" fontId="11" fillId="0" borderId="0" xfId="7" applyFont="1" applyAlignment="1">
      <alignment horizontal="center" vertical="center"/>
    </xf>
    <xf numFmtId="0" fontId="6" fillId="0" borderId="0" xfId="7" applyFont="1" applyAlignment="1">
      <alignment horizontal="left" vertical="center"/>
    </xf>
    <xf numFmtId="0" fontId="6" fillId="0" borderId="0" xfId="7" applyFont="1" applyAlignment="1">
      <alignment horizontal="right" vertical="center"/>
    </xf>
    <xf numFmtId="180" fontId="6" fillId="0" borderId="0" xfId="7" applyNumberFormat="1" applyFont="1" applyAlignment="1">
      <alignment horizontal="left" vertical="center"/>
    </xf>
    <xf numFmtId="0" fontId="4" fillId="0" borderId="15" xfId="7" applyFont="1" applyBorder="1" applyAlignment="1">
      <alignment vertical="center"/>
    </xf>
    <xf numFmtId="0" fontId="4" fillId="0" borderId="16" xfId="7" applyFont="1" applyBorder="1" applyAlignment="1">
      <alignment vertical="center"/>
    </xf>
    <xf numFmtId="0" fontId="6" fillId="0" borderId="16" xfId="7" applyFont="1" applyBorder="1" applyAlignment="1">
      <alignment horizontal="center" vertical="center"/>
    </xf>
    <xf numFmtId="0" fontId="6" fillId="0" borderId="16" xfId="7" applyFont="1" applyBorder="1" applyAlignment="1">
      <alignment horizontal="left" vertical="center"/>
    </xf>
    <xf numFmtId="180" fontId="6" fillId="0" borderId="16" xfId="7" applyNumberFormat="1" applyFont="1" applyBorder="1" applyAlignment="1">
      <alignment horizontal="left" vertical="center"/>
    </xf>
    <xf numFmtId="180" fontId="6" fillId="0" borderId="16" xfId="7" applyNumberFormat="1" applyFont="1" applyBorder="1" applyAlignment="1">
      <alignment horizontal="right" vertical="center"/>
    </xf>
    <xf numFmtId="0" fontId="11" fillId="0" borderId="16" xfId="7" applyFont="1" applyBorder="1" applyAlignment="1">
      <alignment horizontal="center" vertical="center"/>
    </xf>
    <xf numFmtId="0" fontId="4" fillId="0" borderId="17" xfId="7" applyFont="1" applyBorder="1" applyAlignment="1">
      <alignment vertical="center"/>
    </xf>
    <xf numFmtId="10" fontId="15" fillId="0" borderId="0" xfId="8" applyNumberFormat="1" applyFont="1" applyAlignment="1">
      <alignment horizontal="center" vertical="center"/>
    </xf>
    <xf numFmtId="41" fontId="15" fillId="0" borderId="0" xfId="8" applyNumberFormat="1" applyFont="1" applyAlignment="1">
      <alignment horizontal="center" vertical="center"/>
    </xf>
    <xf numFmtId="41" fontId="16" fillId="0" borderId="0" xfId="8" applyNumberFormat="1" applyFont="1" applyAlignment="1">
      <alignment horizontal="left" vertical="center"/>
    </xf>
    <xf numFmtId="41" fontId="15" fillId="0" borderId="18" xfId="8" applyNumberFormat="1" applyFont="1" applyBorder="1" applyAlignment="1">
      <alignment horizontal="center" vertical="center"/>
    </xf>
    <xf numFmtId="41" fontId="15" fillId="0" borderId="19" xfId="8" applyNumberFormat="1" applyFont="1" applyBorder="1" applyAlignment="1">
      <alignment horizontal="center" vertical="center"/>
    </xf>
    <xf numFmtId="41" fontId="15" fillId="0" borderId="20" xfId="8" applyNumberFormat="1" applyFont="1" applyBorder="1" applyAlignment="1">
      <alignment horizontal="center" vertical="center"/>
    </xf>
    <xf numFmtId="41" fontId="15" fillId="0" borderId="21" xfId="8" applyNumberFormat="1" applyFont="1" applyBorder="1" applyAlignment="1">
      <alignment horizontal="left" vertical="center"/>
    </xf>
    <xf numFmtId="41" fontId="15" fillId="0" borderId="22" xfId="8" applyNumberFormat="1" applyFont="1" applyBorder="1" applyAlignment="1">
      <alignment horizontal="left" vertical="center"/>
    </xf>
    <xf numFmtId="41" fontId="15" fillId="0" borderId="22" xfId="8" applyNumberFormat="1" applyFont="1" applyBorder="1" applyAlignment="1">
      <alignment horizontal="center" vertical="center"/>
    </xf>
    <xf numFmtId="41" fontId="15" fillId="0" borderId="23" xfId="8" applyNumberFormat="1" applyFont="1" applyBorder="1" applyAlignment="1">
      <alignment horizontal="center" vertical="center"/>
    </xf>
    <xf numFmtId="0" fontId="15" fillId="0" borderId="24" xfId="8" applyFont="1" applyBorder="1" applyAlignment="1">
      <alignment horizontal="center" vertical="center"/>
    </xf>
    <xf numFmtId="41" fontId="15" fillId="0" borderId="21" xfId="8" applyNumberFormat="1" applyFont="1" applyBorder="1" applyAlignment="1">
      <alignment horizontal="center" vertical="center"/>
    </xf>
    <xf numFmtId="41" fontId="15" fillId="0" borderId="25" xfId="8" applyNumberFormat="1" applyFont="1" applyBorder="1" applyAlignment="1">
      <alignment horizontal="center" vertical="center"/>
    </xf>
    <xf numFmtId="10" fontId="25" fillId="3" borderId="0" xfId="8" applyNumberFormat="1" applyFont="1" applyFill="1" applyAlignment="1">
      <alignment horizontal="center" vertical="center"/>
    </xf>
    <xf numFmtId="181" fontId="25" fillId="3" borderId="0" xfId="8" applyNumberFormat="1" applyFont="1" applyFill="1" applyAlignment="1">
      <alignment horizontal="center" vertical="center"/>
    </xf>
    <xf numFmtId="41" fontId="16" fillId="0" borderId="0" xfId="8" quotePrefix="1" applyNumberFormat="1" applyFont="1" applyAlignment="1">
      <alignment horizontal="left" vertical="center"/>
    </xf>
    <xf numFmtId="0" fontId="16" fillId="0" borderId="24" xfId="8" applyFont="1" applyBorder="1" applyAlignment="1">
      <alignment horizontal="center" vertical="center"/>
    </xf>
    <xf numFmtId="41" fontId="16" fillId="0" borderId="21" xfId="8" applyNumberFormat="1" applyFont="1" applyBorder="1" applyAlignment="1">
      <alignment horizontal="center" vertical="center"/>
    </xf>
    <xf numFmtId="41" fontId="16" fillId="0" borderId="21" xfId="8" applyNumberFormat="1" applyFont="1" applyBorder="1" applyAlignment="1">
      <alignment horizontal="left" vertical="center"/>
    </xf>
    <xf numFmtId="41" fontId="16" fillId="0" borderId="25" xfId="8" applyNumberFormat="1" applyFont="1" applyBorder="1" applyAlignment="1">
      <alignment horizontal="center" vertical="center"/>
    </xf>
    <xf numFmtId="41" fontId="16" fillId="0" borderId="0" xfId="8" applyNumberFormat="1" applyFont="1" applyAlignment="1">
      <alignment horizontal="center" vertical="center"/>
    </xf>
    <xf numFmtId="10" fontId="17" fillId="0" borderId="25" xfId="8" quotePrefix="1" applyNumberFormat="1" applyFont="1" applyBorder="1" applyAlignment="1">
      <alignment horizontal="center" vertical="center"/>
    </xf>
    <xf numFmtId="41" fontId="16" fillId="0" borderId="26" xfId="8" applyNumberFormat="1" applyFont="1" applyBorder="1" applyAlignment="1">
      <alignment horizontal="center" vertical="center"/>
    </xf>
    <xf numFmtId="41" fontId="15" fillId="0" borderId="27" xfId="8" applyNumberFormat="1" applyFont="1" applyBorder="1" applyAlignment="1">
      <alignment horizontal="right" vertical="center"/>
    </xf>
    <xf numFmtId="41" fontId="16" fillId="0" borderId="0" xfId="4" applyFont="1" applyAlignment="1">
      <alignment horizontal="right" vertical="center"/>
    </xf>
    <xf numFmtId="41" fontId="16" fillId="0" borderId="0" xfId="8" applyNumberFormat="1" applyFont="1" applyAlignment="1">
      <alignment horizontal="right" vertical="center"/>
    </xf>
    <xf numFmtId="10" fontId="15" fillId="0" borderId="0" xfId="8" applyNumberFormat="1" applyFont="1" applyAlignment="1">
      <alignment horizontal="right" vertical="center"/>
    </xf>
    <xf numFmtId="10" fontId="18" fillId="0" borderId="0" xfId="1" applyNumberFormat="1"/>
    <xf numFmtId="0" fontId="13" fillId="0" borderId="0" xfId="9" applyAlignment="1">
      <alignment vertical="center"/>
    </xf>
    <xf numFmtId="41" fontId="13" fillId="0" borderId="13" xfId="9" applyNumberFormat="1" applyBorder="1" applyAlignment="1">
      <alignment horizontal="left" vertical="center"/>
    </xf>
    <xf numFmtId="0" fontId="13" fillId="0" borderId="13" xfId="9" applyBorder="1" applyAlignment="1">
      <alignment vertical="center"/>
    </xf>
    <xf numFmtId="0" fontId="13" fillId="0" borderId="28" xfId="9" applyBorder="1" applyAlignment="1">
      <alignment horizontal="center" vertical="center"/>
    </xf>
    <xf numFmtId="0" fontId="11" fillId="0" borderId="29" xfId="9" applyFont="1" applyBorder="1" applyAlignment="1">
      <alignment horizontal="distributed" vertical="center"/>
    </xf>
    <xf numFmtId="184" fontId="11" fillId="0" borderId="29" xfId="9" applyNumberFormat="1" applyFont="1" applyBorder="1" applyAlignment="1">
      <alignment horizontal="center" vertical="center"/>
    </xf>
    <xf numFmtId="0" fontId="20" fillId="0" borderId="29" xfId="9" applyFont="1" applyBorder="1" applyAlignment="1">
      <alignment horizontal="center" vertical="center" wrapText="1"/>
    </xf>
    <xf numFmtId="0" fontId="11" fillId="0" borderId="1" xfId="9" applyFont="1" applyBorder="1" applyAlignment="1">
      <alignment horizontal="distributed" vertical="center"/>
    </xf>
    <xf numFmtId="183" fontId="11" fillId="0" borderId="1" xfId="9" applyNumberFormat="1" applyFont="1" applyBorder="1" applyAlignment="1">
      <alignment horizontal="right" vertical="center"/>
    </xf>
    <xf numFmtId="184" fontId="11" fillId="0" borderId="1" xfId="9" applyNumberFormat="1" applyFont="1" applyBorder="1" applyAlignment="1">
      <alignment horizontal="center" vertical="center"/>
    </xf>
    <xf numFmtId="0" fontId="20" fillId="0" borderId="1" xfId="9" applyFont="1" applyBorder="1" applyAlignment="1">
      <alignment horizontal="center" vertical="center" wrapText="1"/>
    </xf>
    <xf numFmtId="0" fontId="11" fillId="4" borderId="1" xfId="9" applyFont="1" applyFill="1" applyBorder="1" applyAlignment="1">
      <alignment horizontal="distributed" vertical="center"/>
    </xf>
    <xf numFmtId="184" fontId="11" fillId="4" borderId="1" xfId="9" applyNumberFormat="1" applyFont="1" applyFill="1" applyBorder="1" applyAlignment="1">
      <alignment horizontal="center" vertical="center"/>
    </xf>
    <xf numFmtId="0" fontId="20" fillId="4" borderId="1" xfId="9" applyFont="1" applyFill="1" applyBorder="1" applyAlignment="1">
      <alignment horizontal="center" vertical="center" wrapText="1"/>
    </xf>
    <xf numFmtId="0" fontId="13" fillId="0" borderId="0" xfId="9" quotePrefix="1" applyAlignment="1">
      <alignment vertical="center"/>
    </xf>
    <xf numFmtId="185" fontId="13" fillId="0" borderId="0" xfId="9" applyNumberFormat="1" applyAlignment="1">
      <alignment vertical="center"/>
    </xf>
    <xf numFmtId="184" fontId="13" fillId="0" borderId="0" xfId="9" applyNumberFormat="1" applyAlignment="1">
      <alignment vertical="center"/>
    </xf>
    <xf numFmtId="2" fontId="11" fillId="0" borderId="1" xfId="9" applyNumberFormat="1" applyFont="1" applyBorder="1" applyAlignment="1">
      <alignment horizontal="center" vertical="center"/>
    </xf>
    <xf numFmtId="185" fontId="11" fillId="4" borderId="1" xfId="9" applyNumberFormat="1" applyFont="1" applyFill="1" applyBorder="1" applyAlignment="1">
      <alignment horizontal="right" vertical="center"/>
    </xf>
    <xf numFmtId="183" fontId="11" fillId="0" borderId="0" xfId="9" applyNumberFormat="1" applyFont="1" applyAlignment="1">
      <alignment vertical="center"/>
    </xf>
    <xf numFmtId="0" fontId="11" fillId="0" borderId="0" xfId="9" applyFont="1" applyAlignment="1">
      <alignment vertical="center"/>
    </xf>
    <xf numFmtId="185" fontId="11" fillId="0" borderId="1" xfId="9" applyNumberFormat="1" applyFont="1" applyBorder="1" applyAlignment="1">
      <alignment horizontal="right" vertical="center"/>
    </xf>
    <xf numFmtId="0" fontId="22" fillId="3" borderId="0" xfId="9" applyFont="1" applyFill="1" applyAlignment="1">
      <alignment horizontal="right" vertical="center"/>
    </xf>
    <xf numFmtId="0" fontId="22" fillId="3" borderId="0" xfId="9" applyFont="1" applyFill="1" applyAlignment="1">
      <alignment horizontal="left" vertical="center"/>
    </xf>
    <xf numFmtId="0" fontId="11" fillId="0" borderId="1" xfId="9" applyFont="1" applyBorder="1" applyAlignment="1">
      <alignment vertical="center"/>
    </xf>
    <xf numFmtId="0" fontId="26" fillId="6" borderId="0" xfId="0" applyFont="1" applyFill="1" applyAlignment="1">
      <alignment vertical="center"/>
    </xf>
    <xf numFmtId="10" fontId="25" fillId="7" borderId="0" xfId="8" applyNumberFormat="1" applyFont="1" applyFill="1" applyAlignment="1">
      <alignment horizontal="center" vertical="center"/>
    </xf>
    <xf numFmtId="10" fontId="25" fillId="8" borderId="0" xfId="8" applyNumberFormat="1" applyFont="1" applyFill="1" applyAlignment="1">
      <alignment horizontal="center" vertical="center"/>
    </xf>
    <xf numFmtId="182" fontId="15" fillId="0" borderId="21" xfId="8" applyNumberFormat="1" applyFont="1" applyBorder="1" applyAlignment="1">
      <alignment horizontal="left" vertical="center"/>
    </xf>
    <xf numFmtId="177" fontId="0" fillId="0" borderId="1" xfId="0" applyNumberFormat="1" applyBorder="1" applyAlignment="1">
      <alignment horizontal="right" vertical="center"/>
    </xf>
    <xf numFmtId="10" fontId="15" fillId="3" borderId="0" xfId="8" applyNumberFormat="1" applyFont="1" applyFill="1" applyAlignment="1">
      <alignment horizontal="center" vertical="center"/>
    </xf>
    <xf numFmtId="10" fontId="16" fillId="0" borderId="0" xfId="8" applyNumberFormat="1" applyFont="1" applyAlignment="1">
      <alignment horizontal="center" vertical="center"/>
    </xf>
    <xf numFmtId="179" fontId="5" fillId="0" borderId="1" xfId="0" applyNumberFormat="1" applyFont="1" applyBorder="1" applyAlignment="1">
      <alignment vertical="center"/>
    </xf>
    <xf numFmtId="183" fontId="27" fillId="0" borderId="29" xfId="9" applyNumberFormat="1" applyFont="1" applyBorder="1" applyAlignment="1">
      <alignment horizontal="right" vertical="center"/>
    </xf>
    <xf numFmtId="183" fontId="27" fillId="0" borderId="1" xfId="9" applyNumberFormat="1" applyFont="1" applyBorder="1" applyAlignment="1">
      <alignment horizontal="right" vertical="center"/>
    </xf>
    <xf numFmtId="183" fontId="27" fillId="4" borderId="1" xfId="9" applyNumberFormat="1" applyFont="1" applyFill="1" applyBorder="1" applyAlignment="1">
      <alignment horizontal="right" vertical="center"/>
    </xf>
    <xf numFmtId="41" fontId="28" fillId="0" borderId="22" xfId="8" applyNumberFormat="1" applyFont="1" applyBorder="1" applyAlignment="1">
      <alignment horizontal="center" vertical="center"/>
    </xf>
    <xf numFmtId="41" fontId="20" fillId="0" borderId="1" xfId="9" applyNumberFormat="1" applyFont="1" applyBorder="1" applyAlignment="1">
      <alignment horizontal="center" vertical="center" wrapText="1"/>
    </xf>
    <xf numFmtId="41" fontId="15" fillId="0" borderId="0" xfId="8" applyNumberFormat="1" applyFont="1">
      <alignment vertical="center"/>
    </xf>
    <xf numFmtId="182" fontId="15" fillId="3" borderId="0" xfId="8" applyNumberFormat="1" applyFont="1" applyFill="1">
      <alignment vertical="center"/>
    </xf>
    <xf numFmtId="182" fontId="15" fillId="8" borderId="0" xfId="8" applyNumberFormat="1" applyFont="1" applyFill="1">
      <alignment vertical="center"/>
    </xf>
    <xf numFmtId="41" fontId="16" fillId="0" borderId="0" xfId="8" applyNumberFormat="1" applyFont="1">
      <alignment vertical="center"/>
    </xf>
    <xf numFmtId="41" fontId="15" fillId="5" borderId="0" xfId="8" applyNumberFormat="1" applyFont="1" applyFill="1">
      <alignment vertical="center"/>
    </xf>
    <xf numFmtId="41" fontId="28" fillId="0" borderId="0" xfId="8" applyNumberFormat="1" applyFont="1">
      <alignment vertical="center"/>
    </xf>
    <xf numFmtId="41" fontId="15" fillId="0" borderId="21" xfId="8" quotePrefix="1" applyNumberFormat="1" applyFont="1" applyBorder="1" applyAlignment="1">
      <alignment horizontal="left" vertical="center"/>
    </xf>
    <xf numFmtId="177" fontId="0" fillId="0" borderId="31" xfId="0" applyNumberFormat="1" applyBorder="1" applyAlignment="1">
      <alignment vertical="center"/>
    </xf>
    <xf numFmtId="179" fontId="0" fillId="0" borderId="31" xfId="0" applyNumberFormat="1" applyBorder="1" applyAlignment="1">
      <alignment vertical="center"/>
    </xf>
    <xf numFmtId="0" fontId="0" fillId="0" borderId="1" xfId="0" applyBorder="1"/>
    <xf numFmtId="186" fontId="2" fillId="0" borderId="1" xfId="2" applyNumberFormat="1" applyBorder="1"/>
    <xf numFmtId="186" fontId="2" fillId="0" borderId="1" xfId="2" applyNumberFormat="1" applyBorder="1" applyAlignment="1">
      <alignment vertical="center"/>
    </xf>
    <xf numFmtId="41" fontId="15" fillId="0" borderId="26" xfId="8" applyNumberFormat="1" applyFont="1" applyBorder="1" applyAlignment="1">
      <alignment horizontal="left" vertical="center"/>
    </xf>
    <xf numFmtId="0" fontId="0" fillId="0" borderId="41" xfId="0" applyBorder="1"/>
    <xf numFmtId="177" fontId="0" fillId="0" borderId="43" xfId="0" applyNumberFormat="1" applyBorder="1" applyAlignment="1">
      <alignment vertical="center"/>
    </xf>
    <xf numFmtId="177" fontId="0" fillId="0" borderId="41" xfId="0" applyNumberFormat="1" applyBorder="1" applyAlignment="1">
      <alignment vertical="center"/>
    </xf>
    <xf numFmtId="177" fontId="0" fillId="0" borderId="45" xfId="0" applyNumberFormat="1" applyBorder="1" applyAlignment="1">
      <alignment vertical="center"/>
    </xf>
    <xf numFmtId="177" fontId="0" fillId="0" borderId="46" xfId="0" applyNumberFormat="1" applyBorder="1" applyAlignment="1">
      <alignment vertical="center"/>
    </xf>
    <xf numFmtId="177" fontId="0" fillId="0" borderId="46" xfId="0" applyNumberFormat="1" applyBorder="1" applyAlignment="1">
      <alignment horizontal="center" vertical="center"/>
    </xf>
    <xf numFmtId="179" fontId="0" fillId="0" borderId="46" xfId="0" applyNumberFormat="1" applyBorder="1" applyAlignment="1">
      <alignment vertical="center"/>
    </xf>
    <xf numFmtId="177" fontId="0" fillId="0" borderId="1" xfId="0" applyNumberFormat="1" applyBorder="1" applyAlignment="1">
      <alignment vertical="center" wrapText="1"/>
    </xf>
    <xf numFmtId="177" fontId="29" fillId="0" borderId="2" xfId="0" quotePrefix="1" applyNumberFormat="1" applyFont="1" applyBorder="1" applyAlignment="1">
      <alignment vertical="center"/>
    </xf>
    <xf numFmtId="0" fontId="29" fillId="0" borderId="0" xfId="0" applyFont="1" applyAlignment="1">
      <alignment horizontal="center" vertical="center"/>
    </xf>
    <xf numFmtId="183" fontId="13" fillId="0" borderId="0" xfId="9" applyNumberFormat="1" applyAlignment="1">
      <alignment vertical="center"/>
    </xf>
    <xf numFmtId="177" fontId="5" fillId="0" borderId="3" xfId="0" applyNumberFormat="1" applyFont="1" applyBorder="1" applyAlignment="1">
      <alignment vertical="center" wrapText="1"/>
    </xf>
    <xf numFmtId="176" fontId="2" fillId="0" borderId="1" xfId="2" applyBorder="1" applyAlignment="1">
      <alignment vertical="center"/>
    </xf>
    <xf numFmtId="0" fontId="0" fillId="0" borderId="0" xfId="0" applyAlignment="1">
      <alignment horizontal="center"/>
    </xf>
    <xf numFmtId="177" fontId="0" fillId="0" borderId="14" xfId="0" applyNumberFormat="1" applyBorder="1" applyAlignment="1">
      <alignment vertical="center"/>
    </xf>
    <xf numFmtId="179" fontId="0" fillId="0" borderId="32" xfId="0" applyNumberFormat="1" applyBorder="1" applyAlignment="1">
      <alignment vertical="center"/>
    </xf>
    <xf numFmtId="179" fontId="0" fillId="0" borderId="10" xfId="0" applyNumberFormat="1" applyBorder="1" applyAlignment="1">
      <alignment vertical="center"/>
    </xf>
    <xf numFmtId="179" fontId="0" fillId="0" borderId="14" xfId="0" applyNumberFormat="1" applyBorder="1" applyAlignment="1">
      <alignment vertical="center"/>
    </xf>
    <xf numFmtId="0" fontId="16" fillId="0" borderId="47" xfId="8" applyFon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0" fontId="0" fillId="0" borderId="0" xfId="0"/>
    <xf numFmtId="0" fontId="0" fillId="0" borderId="0" xfId="0"/>
    <xf numFmtId="177" fontId="0" fillId="0" borderId="40" xfId="0" applyNumberFormat="1" applyBorder="1" applyAlignment="1">
      <alignment vertical="center"/>
    </xf>
    <xf numFmtId="177" fontId="0" fillId="0" borderId="38" xfId="0" applyNumberFormat="1" applyBorder="1" applyAlignment="1">
      <alignment vertical="center"/>
    </xf>
    <xf numFmtId="177" fontId="0" fillId="0" borderId="39" xfId="0" applyNumberFormat="1" applyBorder="1" applyAlignment="1">
      <alignment vertical="center" wrapText="1"/>
    </xf>
    <xf numFmtId="176" fontId="2" fillId="0" borderId="38" xfId="2" applyBorder="1" applyAlignment="1">
      <alignment vertical="center"/>
    </xf>
    <xf numFmtId="177" fontId="0" fillId="0" borderId="0" xfId="0" applyNumberFormat="1" applyFill="1" applyBorder="1" applyAlignment="1">
      <alignment vertical="center"/>
    </xf>
    <xf numFmtId="0" fontId="0" fillId="0" borderId="0" xfId="0"/>
    <xf numFmtId="0" fontId="0" fillId="0" borderId="1" xfId="0" applyBorder="1" applyAlignment="1">
      <alignment horizontal="right" vertical="center"/>
    </xf>
    <xf numFmtId="186" fontId="2" fillId="0" borderId="42" xfId="2" applyNumberFormat="1" applyBorder="1" applyAlignment="1">
      <alignment horizontal="center"/>
    </xf>
    <xf numFmtId="177" fontId="0" fillId="0" borderId="44" xfId="0" applyNumberFormat="1" applyBorder="1" applyAlignment="1">
      <alignment horizontal="center" vertical="center" wrapText="1"/>
    </xf>
    <xf numFmtId="177" fontId="0" fillId="0" borderId="42" xfId="0" applyNumberFormat="1" applyBorder="1" applyAlignment="1">
      <alignment horizontal="center" vertical="center" wrapText="1"/>
    </xf>
    <xf numFmtId="177" fontId="0" fillId="0" borderId="32" xfId="0" applyNumberFormat="1" applyBorder="1" applyAlignment="1">
      <alignment horizontal="center" vertical="center" wrapText="1"/>
    </xf>
    <xf numFmtId="177" fontId="0" fillId="0" borderId="48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0" xfId="0"/>
    <xf numFmtId="0" fontId="15" fillId="0" borderId="21" xfId="8" applyNumberFormat="1" applyFont="1" applyBorder="1" applyAlignment="1">
      <alignment horizontal="left" vertical="center"/>
    </xf>
    <xf numFmtId="0" fontId="0" fillId="0" borderId="1" xfId="0" applyNumberFormat="1" applyBorder="1" applyAlignment="1">
      <alignment horizontal="left" vertical="center"/>
    </xf>
    <xf numFmtId="10" fontId="0" fillId="0" borderId="1" xfId="0" applyNumberFormat="1" applyBorder="1" applyAlignment="1">
      <alignment horizontal="left" vertical="center"/>
    </xf>
    <xf numFmtId="0" fontId="0" fillId="0" borderId="0" xfId="0"/>
    <xf numFmtId="177" fontId="0" fillId="0" borderId="4" xfId="0" applyNumberFormat="1" applyFill="1" applyBorder="1" applyAlignment="1">
      <alignment vertical="center"/>
    </xf>
    <xf numFmtId="177" fontId="0" fillId="0" borderId="5" xfId="0" applyNumberFormat="1" applyFill="1" applyBorder="1" applyAlignment="1">
      <alignment vertical="center"/>
    </xf>
    <xf numFmtId="0" fontId="0" fillId="0" borderId="6" xfId="0" applyBorder="1"/>
    <xf numFmtId="0" fontId="0" fillId="0" borderId="1" xfId="0" applyNumberFormat="1" applyBorder="1" applyAlignment="1">
      <alignment vertical="center"/>
    </xf>
    <xf numFmtId="0" fontId="0" fillId="0" borderId="41" xfId="0" applyBorder="1" applyAlignment="1">
      <alignment vertical="center"/>
    </xf>
    <xf numFmtId="186" fontId="2" fillId="0" borderId="42" xfId="2" applyNumberFormat="1" applyBorder="1" applyAlignment="1">
      <alignment horizontal="center" vertical="center"/>
    </xf>
    <xf numFmtId="186" fontId="2" fillId="0" borderId="38" xfId="2" applyNumberFormat="1" applyBorder="1" applyAlignment="1">
      <alignment vertical="center"/>
    </xf>
    <xf numFmtId="0" fontId="7" fillId="0" borderId="11" xfId="7" applyFont="1" applyBorder="1" applyAlignment="1">
      <alignment horizontal="center" vertical="center"/>
    </xf>
    <xf numFmtId="0" fontId="7" fillId="0" borderId="0" xfId="7" applyFont="1" applyAlignment="1">
      <alignment horizontal="center" vertical="center"/>
    </xf>
    <xf numFmtId="0" fontId="7" fillId="0" borderId="12" xfId="7" applyFont="1" applyBorder="1" applyAlignment="1">
      <alignment horizontal="center" vertical="center"/>
    </xf>
    <xf numFmtId="0" fontId="6" fillId="0" borderId="1" xfId="7" applyFont="1" applyBorder="1" applyAlignment="1">
      <alignment horizontal="center" vertical="center"/>
    </xf>
    <xf numFmtId="180" fontId="6" fillId="0" borderId="32" xfId="7" applyNumberFormat="1" applyFont="1" applyBorder="1" applyAlignment="1">
      <alignment horizontal="right" vertical="center"/>
    </xf>
    <xf numFmtId="180" fontId="6" fillId="0" borderId="10" xfId="7" applyNumberFormat="1" applyFont="1" applyBorder="1" applyAlignment="1">
      <alignment horizontal="right" vertical="center"/>
    </xf>
    <xf numFmtId="0" fontId="6" fillId="0" borderId="1" xfId="7" applyFont="1" applyBorder="1" applyAlignment="1">
      <alignment horizontal="center" vertical="center" textRotation="255" shrinkToFit="1"/>
    </xf>
    <xf numFmtId="0" fontId="11" fillId="0" borderId="1" xfId="7" applyFont="1" applyBorder="1" applyAlignment="1">
      <alignment horizontal="center" vertical="center"/>
    </xf>
    <xf numFmtId="10" fontId="14" fillId="0" borderId="0" xfId="8" applyNumberFormat="1" applyFont="1" applyAlignment="1">
      <alignment horizontal="center" vertical="center"/>
    </xf>
    <xf numFmtId="41" fontId="15" fillId="0" borderId="33" xfId="8" applyNumberFormat="1" applyFont="1" applyBorder="1" applyAlignment="1">
      <alignment horizontal="center" vertical="center"/>
    </xf>
    <xf numFmtId="41" fontId="15" fillId="0" borderId="18" xfId="8" applyNumberFormat="1" applyFont="1" applyBorder="1" applyAlignment="1">
      <alignment horizontal="center" vertical="center"/>
    </xf>
    <xf numFmtId="0" fontId="11" fillId="0" borderId="1" xfId="9" applyFont="1" applyBorder="1" applyAlignment="1">
      <alignment horizontal="distributed" vertical="center"/>
    </xf>
    <xf numFmtId="0" fontId="19" fillId="0" borderId="0" xfId="9" applyFont="1" applyAlignment="1">
      <alignment horizontal="center" vertical="center"/>
    </xf>
    <xf numFmtId="41" fontId="13" fillId="0" borderId="13" xfId="9" applyNumberFormat="1" applyBorder="1" applyAlignment="1">
      <alignment horizontal="center" vertical="center"/>
    </xf>
    <xf numFmtId="0" fontId="13" fillId="0" borderId="13" xfId="9" applyBorder="1" applyAlignment="1">
      <alignment horizontal="center" vertical="center"/>
    </xf>
    <xf numFmtId="0" fontId="13" fillId="0" borderId="34" xfId="9" applyBorder="1" applyAlignment="1">
      <alignment horizontal="left" vertical="center" wrapText="1"/>
    </xf>
    <xf numFmtId="0" fontId="13" fillId="0" borderId="35" xfId="9" applyBorder="1" applyAlignment="1">
      <alignment horizontal="left" vertical="center" wrapText="1"/>
    </xf>
    <xf numFmtId="0" fontId="13" fillId="0" borderId="36" xfId="9" applyBorder="1" applyAlignment="1">
      <alignment horizontal="left" vertical="center" wrapText="1"/>
    </xf>
    <xf numFmtId="0" fontId="11" fillId="0" borderId="37" xfId="9" applyFont="1" applyBorder="1" applyAlignment="1">
      <alignment horizontal="center" vertical="center" wrapText="1"/>
    </xf>
    <xf numFmtId="0" fontId="11" fillId="0" borderId="30" xfId="9" applyFont="1" applyBorder="1" applyAlignment="1">
      <alignment horizontal="center" vertical="center" wrapText="1"/>
    </xf>
    <xf numFmtId="0" fontId="11" fillId="0" borderId="31" xfId="9" applyFont="1" applyBorder="1" applyAlignment="1">
      <alignment horizontal="center" vertical="center" wrapText="1"/>
    </xf>
    <xf numFmtId="0" fontId="11" fillId="0" borderId="37" xfId="9" applyFont="1" applyBorder="1" applyAlignment="1">
      <alignment horizontal="distributed" vertical="center" wrapText="1"/>
    </xf>
    <xf numFmtId="0" fontId="11" fillId="0" borderId="30" xfId="9" applyFont="1" applyBorder="1" applyAlignment="1">
      <alignment horizontal="distributed" vertical="center"/>
    </xf>
    <xf numFmtId="0" fontId="11" fillId="0" borderId="31" xfId="9" applyFont="1" applyBorder="1" applyAlignment="1">
      <alignment horizontal="distributed" vertical="center"/>
    </xf>
    <xf numFmtId="0" fontId="11" fillId="0" borderId="1" xfId="9" applyFont="1" applyBorder="1" applyAlignment="1">
      <alignment horizontal="distributed" vertical="center" wrapText="1"/>
    </xf>
    <xf numFmtId="0" fontId="11" fillId="0" borderId="28" xfId="9" applyFont="1" applyBorder="1" applyAlignment="1">
      <alignment horizontal="center" vertical="center" wrapText="1"/>
    </xf>
    <xf numFmtId="0" fontId="11" fillId="0" borderId="30" xfId="9" applyFont="1" applyBorder="1" applyAlignment="1">
      <alignment horizontal="center" vertical="center"/>
    </xf>
    <xf numFmtId="0" fontId="11" fillId="0" borderId="31" xfId="9" applyFont="1" applyBorder="1" applyAlignment="1">
      <alignment horizontal="center" vertical="center"/>
    </xf>
    <xf numFmtId="49" fontId="11" fillId="0" borderId="32" xfId="9" applyNumberFormat="1" applyFont="1" applyBorder="1" applyAlignment="1">
      <alignment horizontal="distributed" vertical="center"/>
    </xf>
    <xf numFmtId="49" fontId="13" fillId="0" borderId="10" xfId="9" applyNumberFormat="1" applyBorder="1" applyAlignment="1">
      <alignment vertical="center"/>
    </xf>
    <xf numFmtId="49" fontId="13" fillId="0" borderId="14" xfId="9" applyNumberFormat="1" applyBorder="1" applyAlignment="1">
      <alignment vertical="center"/>
    </xf>
    <xf numFmtId="0" fontId="11" fillId="0" borderId="32" xfId="9" applyFont="1" applyBorder="1" applyAlignment="1">
      <alignment horizontal="distributed" vertical="center"/>
    </xf>
    <xf numFmtId="0" fontId="11" fillId="0" borderId="10" xfId="9" applyFont="1" applyBorder="1" applyAlignment="1">
      <alignment horizontal="distributed" vertical="center"/>
    </xf>
    <xf numFmtId="0" fontId="11" fillId="0" borderId="14" xfId="9" applyFont="1" applyBorder="1" applyAlignment="1">
      <alignment horizontal="distributed" vertical="center"/>
    </xf>
    <xf numFmtId="177" fontId="0" fillId="2" borderId="38" xfId="0" applyNumberFormat="1" applyFill="1" applyBorder="1" applyAlignment="1">
      <alignment horizontal="center" vertical="center"/>
    </xf>
    <xf numFmtId="177" fontId="0" fillId="2" borderId="39" xfId="0" applyNumberFormat="1" applyFill="1" applyBorder="1" applyAlignment="1">
      <alignment horizontal="center" vertical="center" wrapText="1"/>
    </xf>
    <xf numFmtId="177" fontId="0" fillId="2" borderId="6" xfId="0" applyNumberFormat="1" applyFill="1" applyBorder="1" applyAlignment="1">
      <alignment horizontal="center" vertical="center" wrapText="1"/>
    </xf>
    <xf numFmtId="177" fontId="0" fillId="2" borderId="40" xfId="0" applyNumberFormat="1" applyFill="1" applyBorder="1" applyAlignment="1">
      <alignment horizontal="center" vertical="center"/>
    </xf>
    <xf numFmtId="177" fontId="0" fillId="2" borderId="4" xfId="0" applyNumberFormat="1" applyFill="1" applyBorder="1" applyAlignment="1">
      <alignment horizontal="center" vertical="center"/>
    </xf>
    <xf numFmtId="177" fontId="0" fillId="2" borderId="5" xfId="0" applyNumberFormat="1" applyFill="1" applyBorder="1" applyAlignment="1">
      <alignment horizontal="center" vertical="center"/>
    </xf>
    <xf numFmtId="0" fontId="0" fillId="0" borderId="0" xfId="0"/>
  </cellXfs>
  <cellStyles count="10">
    <cellStyle name="백분율 2" xfId="1" xr:uid="{00000000-0005-0000-0000-000000000000}"/>
    <cellStyle name="쉼표 [0]" xfId="2" builtinId="6"/>
    <cellStyle name="쉼표 [0] 2" xfId="3" xr:uid="{00000000-0005-0000-0000-000002000000}"/>
    <cellStyle name="쉼표 [0]_동네뒷산공원조성공사-내역서(20090224_링크)" xfId="4" xr:uid="{00000000-0005-0000-0000-000003000000}"/>
    <cellStyle name="표준" xfId="0" builtinId="0"/>
    <cellStyle name="표준 2" xfId="5" xr:uid="{00000000-0005-0000-0000-000005000000}"/>
    <cellStyle name="표준 2 3" xfId="6" xr:uid="{00000000-0005-0000-0000-000006000000}"/>
    <cellStyle name="표준_대모산내역서0325수정" xfId="7" xr:uid="{00000000-0005-0000-0000-000007000000}"/>
    <cellStyle name="표준_동네뒷산공원조성공사-내역서(20090224_링크)" xfId="8" xr:uid="{00000000-0005-0000-0000-000008000000}"/>
    <cellStyle name="표준_예산서(전체)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E0-DWG\&#52404;&#50977;\XLS\ALL-XLS\ULSAN\PRIC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473;&#50521;&#44256;&#49549;&#46020;&#47196;\&#51089;&#50629;&#47928;&#49436;\2&#44277;&#4439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473;&#50521;&#44256;&#49549;&#46020;&#47196;\&#51089;&#50629;&#47928;&#49436;\&#50696;&#49328;&#49436;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액내역서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**"/>
      <sheetName val="원가"/>
      <sheetName val="내역"/>
      <sheetName val="공내역 "/>
      <sheetName val="수량"/>
      <sheetName val="일위목록"/>
      <sheetName val="일위대가"/>
      <sheetName val="단가대비"/>
      <sheetName val="단가산출"/>
      <sheetName val="할증"/>
      <sheetName val="지급"/>
      <sheetName val="노임"/>
      <sheetName val="품셈"/>
      <sheetName val="공간내역"/>
      <sheetName val="Module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**"/>
      <sheetName val="원가"/>
      <sheetName val="내역"/>
      <sheetName val="수량"/>
      <sheetName val="일위목록"/>
      <sheetName val="일위대가"/>
      <sheetName val="단가대비"/>
      <sheetName val="시설대가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0"/>
  <sheetViews>
    <sheetView tabSelected="1" view="pageBreakPreview" zoomScale="115" zoomScaleNormal="100" zoomScaleSheetLayoutView="115" workbookViewId="0">
      <selection activeCell="C1" sqref="C1"/>
    </sheetView>
  </sheetViews>
  <sheetFormatPr defaultColWidth="4.83203125" defaultRowHeight="30" customHeight="1" x14ac:dyDescent="0.15"/>
  <cols>
    <col min="1" max="2" width="5.5" style="24" customWidth="1"/>
    <col min="3" max="6" width="4.33203125" style="24" customWidth="1"/>
    <col min="7" max="8" width="5.5" style="24" customWidth="1"/>
    <col min="9" max="12" width="4.33203125" style="24" customWidth="1"/>
    <col min="13" max="14" width="5.5" style="24" customWidth="1"/>
    <col min="15" max="18" width="4.33203125" style="24" customWidth="1"/>
    <col min="19" max="20" width="5.5" style="24" customWidth="1"/>
    <col min="21" max="24" width="4.33203125" style="24" customWidth="1"/>
    <col min="25" max="37" width="4.1640625" style="24" customWidth="1"/>
    <col min="38" max="45" width="4.83203125" style="24"/>
    <col min="46" max="46" width="15.6640625" style="24" bestFit="1" customWidth="1"/>
    <col min="47" max="16384" width="4.83203125" style="24"/>
  </cols>
  <sheetData>
    <row r="1" spans="1:37" ht="17.25" customHeight="1" x14ac:dyDescent="0.15">
      <c r="A1" s="23"/>
      <c r="AK1" s="25"/>
    </row>
    <row r="2" spans="1:37" ht="17.25" customHeight="1" x14ac:dyDescent="0.15">
      <c r="A2" s="23"/>
      <c r="C2" s="26"/>
      <c r="E2" s="27"/>
      <c r="AK2" s="25"/>
    </row>
    <row r="3" spans="1:37" ht="30" customHeight="1" x14ac:dyDescent="0.15">
      <c r="A3" s="175" t="s">
        <v>232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7"/>
    </row>
    <row r="4" spans="1:37" ht="9.9499999999999993" customHeight="1" x14ac:dyDescent="0.15">
      <c r="A4" s="23"/>
      <c r="C4" s="26"/>
      <c r="E4" s="27"/>
      <c r="AK4" s="25"/>
    </row>
    <row r="5" spans="1:37" s="27" customFormat="1" ht="30" customHeight="1" x14ac:dyDescent="0.15">
      <c r="A5" s="28"/>
      <c r="C5" s="29" t="s">
        <v>233</v>
      </c>
      <c r="G5" s="30" t="s">
        <v>411</v>
      </c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AK5" s="32"/>
    </row>
    <row r="6" spans="1:37" ht="30.75" customHeight="1" x14ac:dyDescent="0.15">
      <c r="A6" s="23"/>
      <c r="D6" s="178" t="s">
        <v>234</v>
      </c>
      <c r="E6" s="178"/>
      <c r="F6" s="178"/>
      <c r="G6" s="178"/>
      <c r="H6" s="178"/>
      <c r="I6" s="178"/>
      <c r="J6" s="178"/>
      <c r="K6" s="178"/>
      <c r="L6" s="178"/>
      <c r="M6" s="178" t="s">
        <v>235</v>
      </c>
      <c r="N6" s="178"/>
      <c r="O6" s="178"/>
      <c r="P6" s="178"/>
      <c r="Q6" s="178"/>
      <c r="R6" s="178"/>
      <c r="S6" s="178"/>
      <c r="T6" s="178"/>
      <c r="U6" s="178"/>
      <c r="V6" s="178"/>
      <c r="W6" s="178"/>
      <c r="X6" s="178"/>
      <c r="Y6" s="178"/>
      <c r="Z6" s="178"/>
      <c r="AA6" s="178"/>
      <c r="AB6" s="178" t="s">
        <v>236</v>
      </c>
      <c r="AC6" s="178"/>
      <c r="AD6" s="178"/>
      <c r="AE6" s="178"/>
      <c r="AF6" s="178"/>
      <c r="AG6" s="178"/>
      <c r="AH6" s="178"/>
      <c r="AK6" s="25"/>
    </row>
    <row r="7" spans="1:37" ht="30.75" customHeight="1" x14ac:dyDescent="0.15">
      <c r="A7" s="23"/>
      <c r="D7" s="178" t="s">
        <v>237</v>
      </c>
      <c r="E7" s="178"/>
      <c r="F7" s="178"/>
      <c r="G7" s="178"/>
      <c r="H7" s="178"/>
      <c r="I7" s="178"/>
      <c r="J7" s="178"/>
      <c r="K7" s="178"/>
      <c r="L7" s="178"/>
      <c r="M7" s="179">
        <v>265000000</v>
      </c>
      <c r="N7" s="180"/>
      <c r="O7" s="180"/>
      <c r="P7" s="180"/>
      <c r="Q7" s="180"/>
      <c r="R7" s="180"/>
      <c r="S7" s="180"/>
      <c r="T7" s="180"/>
      <c r="U7" s="180"/>
      <c r="V7" s="180"/>
      <c r="W7" s="180"/>
      <c r="X7" s="180"/>
      <c r="Y7" s="180"/>
      <c r="Z7" s="180"/>
      <c r="AA7" s="33"/>
      <c r="AB7" s="178"/>
      <c r="AC7" s="178"/>
      <c r="AD7" s="178"/>
      <c r="AE7" s="178"/>
      <c r="AF7" s="178"/>
      <c r="AG7" s="178"/>
      <c r="AH7" s="178"/>
      <c r="AK7" s="25"/>
    </row>
    <row r="8" spans="1:37" ht="30.75" customHeight="1" x14ac:dyDescent="0.15">
      <c r="A8" s="23"/>
      <c r="D8" s="181" t="s">
        <v>238</v>
      </c>
      <c r="E8" s="181"/>
      <c r="F8" s="178" t="s">
        <v>239</v>
      </c>
      <c r="G8" s="178"/>
      <c r="H8" s="178"/>
      <c r="I8" s="178"/>
      <c r="J8" s="178"/>
      <c r="K8" s="178"/>
      <c r="L8" s="178"/>
      <c r="M8" s="179">
        <v>240909091</v>
      </c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33"/>
      <c r="AB8" s="178"/>
      <c r="AC8" s="178"/>
      <c r="AD8" s="178"/>
      <c r="AE8" s="178"/>
      <c r="AF8" s="178"/>
      <c r="AG8" s="178"/>
      <c r="AH8" s="178"/>
      <c r="AK8" s="25"/>
    </row>
    <row r="9" spans="1:37" ht="30.75" customHeight="1" x14ac:dyDescent="0.15">
      <c r="A9" s="23"/>
      <c r="D9" s="181"/>
      <c r="E9" s="181"/>
      <c r="F9" s="178" t="s">
        <v>240</v>
      </c>
      <c r="G9" s="178"/>
      <c r="H9" s="178"/>
      <c r="I9" s="178"/>
      <c r="J9" s="178"/>
      <c r="K9" s="178"/>
      <c r="L9" s="178"/>
      <c r="M9" s="179">
        <v>24090909</v>
      </c>
      <c r="N9" s="180"/>
      <c r="O9" s="180"/>
      <c r="P9" s="180"/>
      <c r="Q9" s="180"/>
      <c r="R9" s="180"/>
      <c r="S9" s="180"/>
      <c r="T9" s="180"/>
      <c r="U9" s="180"/>
      <c r="V9" s="180"/>
      <c r="W9" s="180"/>
      <c r="X9" s="180"/>
      <c r="Y9" s="180"/>
      <c r="Z9" s="180"/>
      <c r="AA9" s="33"/>
      <c r="AB9" s="178"/>
      <c r="AC9" s="178"/>
      <c r="AD9" s="178"/>
      <c r="AE9" s="178"/>
      <c r="AF9" s="178"/>
      <c r="AG9" s="178"/>
      <c r="AH9" s="178"/>
      <c r="AK9" s="25"/>
    </row>
    <row r="10" spans="1:37" ht="30.75" customHeight="1" x14ac:dyDescent="0.15">
      <c r="A10" s="23"/>
      <c r="D10" s="181"/>
      <c r="E10" s="181"/>
      <c r="F10" s="178" t="s">
        <v>241</v>
      </c>
      <c r="G10" s="178"/>
      <c r="H10" s="178"/>
      <c r="I10" s="178"/>
      <c r="J10" s="178"/>
      <c r="K10" s="178"/>
      <c r="L10" s="178"/>
      <c r="M10" s="179">
        <v>265000000</v>
      </c>
      <c r="N10" s="180"/>
      <c r="O10" s="180"/>
      <c r="P10" s="180"/>
      <c r="Q10" s="180"/>
      <c r="R10" s="180"/>
      <c r="S10" s="180"/>
      <c r="T10" s="180"/>
      <c r="U10" s="180"/>
      <c r="V10" s="180"/>
      <c r="W10" s="180"/>
      <c r="X10" s="180"/>
      <c r="Y10" s="180"/>
      <c r="Z10" s="180"/>
      <c r="AA10" s="33"/>
      <c r="AB10" s="182"/>
      <c r="AC10" s="182"/>
      <c r="AD10" s="182"/>
      <c r="AE10" s="182"/>
      <c r="AF10" s="182"/>
      <c r="AG10" s="182"/>
      <c r="AH10" s="182"/>
      <c r="AK10" s="25"/>
    </row>
    <row r="11" spans="1:37" ht="16.5" customHeight="1" x14ac:dyDescent="0.15">
      <c r="A11" s="23"/>
      <c r="D11" s="34"/>
      <c r="E11" s="34"/>
      <c r="F11" s="34"/>
      <c r="G11" s="34"/>
      <c r="H11" s="34"/>
      <c r="I11" s="34"/>
      <c r="J11" s="34"/>
      <c r="K11" s="34"/>
      <c r="L11" s="34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6"/>
      <c r="AC11" s="36"/>
      <c r="AD11" s="36"/>
      <c r="AE11" s="36"/>
      <c r="AF11" s="36"/>
      <c r="AG11" s="36"/>
      <c r="AH11" s="36"/>
      <c r="AK11" s="25"/>
    </row>
    <row r="12" spans="1:37" ht="25.5" customHeight="1" x14ac:dyDescent="0.15">
      <c r="A12" s="23"/>
      <c r="D12" s="37" t="s">
        <v>412</v>
      </c>
      <c r="E12" s="34"/>
      <c r="F12" s="34"/>
      <c r="G12" s="34"/>
      <c r="H12" s="34"/>
      <c r="I12" s="34"/>
      <c r="J12" s="34"/>
      <c r="K12" s="34"/>
      <c r="L12" s="34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6"/>
      <c r="AC12" s="36"/>
      <c r="AD12" s="36"/>
      <c r="AE12" s="36"/>
      <c r="AF12" s="36"/>
      <c r="AG12" s="36"/>
      <c r="AH12" s="36"/>
      <c r="AK12" s="25"/>
    </row>
    <row r="13" spans="1:37" ht="25.5" customHeight="1" x14ac:dyDescent="0.15">
      <c r="A13" s="23"/>
      <c r="D13" s="37" t="s">
        <v>242</v>
      </c>
      <c r="E13" s="34"/>
      <c r="F13" s="34"/>
      <c r="G13" s="34"/>
      <c r="H13" s="34"/>
      <c r="I13" s="34"/>
      <c r="L13" s="34" t="s">
        <v>243</v>
      </c>
      <c r="M13" s="37" t="s">
        <v>244</v>
      </c>
      <c r="O13" s="35"/>
      <c r="P13" s="35"/>
      <c r="Q13" s="35"/>
      <c r="R13" s="35"/>
      <c r="S13" s="35"/>
      <c r="T13" s="37"/>
      <c r="U13" s="34"/>
      <c r="V13" s="34"/>
      <c r="W13" s="34"/>
      <c r="X13" s="34"/>
      <c r="Y13" s="34"/>
      <c r="AB13" s="34"/>
      <c r="AC13" s="37"/>
      <c r="AE13" s="36"/>
      <c r="AF13" s="36"/>
      <c r="AG13" s="36"/>
      <c r="AH13" s="36"/>
      <c r="AK13" s="25"/>
    </row>
    <row r="14" spans="1:37" ht="25.5" customHeight="1" x14ac:dyDescent="0.15">
      <c r="A14" s="23"/>
      <c r="D14" s="37" t="s">
        <v>245</v>
      </c>
      <c r="E14" s="37"/>
      <c r="F14" s="34"/>
      <c r="I14" s="34"/>
      <c r="L14" s="34" t="s">
        <v>243</v>
      </c>
      <c r="M14" s="37" t="s">
        <v>244</v>
      </c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6"/>
      <c r="AC14" s="36"/>
      <c r="AD14" s="36"/>
      <c r="AE14" s="36"/>
      <c r="AF14" s="36"/>
      <c r="AG14" s="36"/>
      <c r="AH14" s="36"/>
      <c r="AK14" s="25"/>
    </row>
    <row r="15" spans="1:37" ht="25.5" customHeight="1" x14ac:dyDescent="0.15">
      <c r="A15" s="23"/>
      <c r="D15" s="37" t="s">
        <v>246</v>
      </c>
      <c r="E15" s="38"/>
      <c r="F15" s="37"/>
      <c r="I15" s="37"/>
      <c r="L15" s="34" t="s">
        <v>243</v>
      </c>
      <c r="M15" s="37" t="s">
        <v>244</v>
      </c>
      <c r="O15" s="39"/>
      <c r="P15" s="39"/>
      <c r="Q15" s="39"/>
      <c r="R15" s="39"/>
      <c r="S15" s="39"/>
      <c r="T15" s="39"/>
      <c r="U15" s="39"/>
      <c r="V15" s="35"/>
      <c r="W15" s="35"/>
      <c r="X15" s="35"/>
      <c r="Y15" s="35"/>
      <c r="Z15" s="35"/>
      <c r="AA15" s="35"/>
      <c r="AB15" s="36"/>
      <c r="AC15" s="36"/>
      <c r="AD15" s="36"/>
      <c r="AE15" s="36"/>
      <c r="AF15" s="36"/>
      <c r="AG15" s="36"/>
      <c r="AH15" s="36"/>
      <c r="AK15" s="25"/>
    </row>
    <row r="16" spans="1:37" ht="25.5" customHeight="1" x14ac:dyDescent="0.15">
      <c r="A16" s="23"/>
      <c r="D16" s="37" t="s">
        <v>247</v>
      </c>
      <c r="E16" s="38"/>
      <c r="F16" s="37"/>
      <c r="I16" s="37"/>
      <c r="L16" s="34" t="s">
        <v>243</v>
      </c>
      <c r="M16" s="37" t="s">
        <v>244</v>
      </c>
      <c r="O16" s="39"/>
      <c r="P16" s="39"/>
      <c r="Q16" s="39"/>
      <c r="R16" s="39"/>
      <c r="S16" s="39"/>
      <c r="T16" s="39"/>
      <c r="U16" s="39"/>
      <c r="V16" s="35"/>
      <c r="W16" s="35"/>
      <c r="X16" s="35"/>
      <c r="Y16" s="35"/>
      <c r="Z16" s="35"/>
      <c r="AA16" s="35"/>
      <c r="AB16" s="36"/>
      <c r="AC16" s="36"/>
      <c r="AD16" s="36"/>
      <c r="AE16" s="36"/>
      <c r="AF16" s="36"/>
      <c r="AG16" s="36"/>
      <c r="AH16" s="36"/>
      <c r="AK16" s="25"/>
    </row>
    <row r="17" spans="1:37" ht="25.5" customHeight="1" x14ac:dyDescent="0.15">
      <c r="A17" s="23"/>
      <c r="D17" s="37" t="s">
        <v>248</v>
      </c>
      <c r="E17" s="38"/>
      <c r="F17" s="37"/>
      <c r="I17" s="37"/>
      <c r="L17" s="34" t="s">
        <v>243</v>
      </c>
      <c r="M17" s="37" t="s">
        <v>244</v>
      </c>
      <c r="O17" s="39"/>
      <c r="P17" s="39"/>
      <c r="Q17" s="39"/>
      <c r="R17" s="39"/>
      <c r="S17" s="39"/>
      <c r="T17" s="39"/>
      <c r="U17" s="39"/>
      <c r="V17" s="35"/>
      <c r="W17" s="35"/>
      <c r="X17" s="35"/>
      <c r="Y17" s="35"/>
      <c r="Z17" s="35"/>
      <c r="AA17" s="35"/>
      <c r="AB17" s="36"/>
      <c r="AC17" s="36"/>
      <c r="AD17" s="36"/>
      <c r="AE17" s="36"/>
      <c r="AF17" s="36"/>
      <c r="AG17" s="36"/>
      <c r="AH17" s="36"/>
      <c r="AK17" s="25"/>
    </row>
    <row r="18" spans="1:37" ht="21.95" customHeight="1" thickBot="1" x14ac:dyDescent="0.2">
      <c r="A18" s="40"/>
      <c r="B18" s="41"/>
      <c r="C18" s="41"/>
      <c r="D18" s="42"/>
      <c r="E18" s="43"/>
      <c r="F18" s="43"/>
      <c r="G18" s="43"/>
      <c r="H18" s="43"/>
      <c r="I18" s="43"/>
      <c r="J18" s="43"/>
      <c r="K18" s="43"/>
      <c r="L18" s="43"/>
      <c r="M18" s="44"/>
      <c r="N18" s="44"/>
      <c r="O18" s="44"/>
      <c r="P18" s="44"/>
      <c r="Q18" s="44"/>
      <c r="R18" s="44"/>
      <c r="S18" s="44"/>
      <c r="T18" s="44"/>
      <c r="U18" s="44"/>
      <c r="V18" s="45"/>
      <c r="W18" s="45"/>
      <c r="X18" s="45"/>
      <c r="Y18" s="45"/>
      <c r="Z18" s="45"/>
      <c r="AA18" s="45"/>
      <c r="AB18" s="46"/>
      <c r="AC18" s="46"/>
      <c r="AD18" s="46"/>
      <c r="AE18" s="46"/>
      <c r="AF18" s="46"/>
      <c r="AG18" s="46"/>
      <c r="AH18" s="46"/>
      <c r="AI18" s="41"/>
      <c r="AJ18" s="41"/>
      <c r="AK18" s="47"/>
    </row>
    <row r="19" spans="1:37" ht="24" customHeight="1" x14ac:dyDescent="0.15"/>
    <row r="20" spans="1:37" ht="24" customHeight="1" x14ac:dyDescent="0.15"/>
  </sheetData>
  <mergeCells count="17">
    <mergeCell ref="D8:E10"/>
    <mergeCell ref="F8:L8"/>
    <mergeCell ref="M8:Z8"/>
    <mergeCell ref="AB8:AH8"/>
    <mergeCell ref="F9:L9"/>
    <mergeCell ref="M9:Z9"/>
    <mergeCell ref="AB9:AH9"/>
    <mergeCell ref="F10:L10"/>
    <mergeCell ref="M10:Z10"/>
    <mergeCell ref="AB10:AH10"/>
    <mergeCell ref="A3:AK3"/>
    <mergeCell ref="D6:L6"/>
    <mergeCell ref="M6:AA6"/>
    <mergeCell ref="AB6:AH6"/>
    <mergeCell ref="D7:L7"/>
    <mergeCell ref="M7:Z7"/>
    <mergeCell ref="AB7:AH7"/>
  </mergeCells>
  <phoneticPr fontId="5" type="noConversion"/>
  <printOptions horizontalCentered="1"/>
  <pageMargins left="0.94488188976377963" right="0.59055118110236227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41"/>
  <sheetViews>
    <sheetView view="pageBreakPreview" topLeftCell="A13" zoomScaleNormal="100" zoomScaleSheetLayoutView="100" workbookViewId="0">
      <selection activeCell="C31" sqref="C31"/>
    </sheetView>
  </sheetViews>
  <sheetFormatPr defaultColWidth="13.33203125" defaultRowHeight="21" customHeight="1" x14ac:dyDescent="0.15"/>
  <cols>
    <col min="1" max="1" width="10.83203125" style="49" bestFit="1" customWidth="1"/>
    <col min="2" max="2" width="41.33203125" style="49" bestFit="1" customWidth="1"/>
    <col min="3" max="3" width="53.6640625" style="49" bestFit="1" customWidth="1"/>
    <col min="4" max="4" width="19.1640625" style="49" customWidth="1"/>
    <col min="5" max="5" width="15.33203125" style="49" bestFit="1" customWidth="1"/>
    <col min="6" max="6" width="17.6640625" style="49" customWidth="1"/>
    <col min="7" max="7" width="15.33203125" style="49" bestFit="1" customWidth="1"/>
    <col min="8" max="8" width="10.33203125" style="49" customWidth="1"/>
    <col min="9" max="9" width="16.1640625" style="48" customWidth="1"/>
    <col min="10" max="10" width="16.1640625" style="49" customWidth="1"/>
    <col min="11" max="11" width="14.83203125" style="49" customWidth="1"/>
    <col min="12" max="16384" width="13.33203125" style="49"/>
  </cols>
  <sheetData>
    <row r="1" spans="1:10" ht="21" customHeight="1" x14ac:dyDescent="0.15">
      <c r="A1" s="183" t="s">
        <v>249</v>
      </c>
      <c r="B1" s="183"/>
      <c r="C1" s="183"/>
      <c r="D1" s="183"/>
      <c r="E1" s="183"/>
      <c r="F1" s="183"/>
      <c r="G1" s="183"/>
      <c r="H1" s="183"/>
    </row>
    <row r="2" spans="1:10" ht="21" customHeight="1" x14ac:dyDescent="0.15">
      <c r="A2" s="50" t="s">
        <v>250</v>
      </c>
      <c r="B2" s="50" t="str">
        <f>갑지!G5</f>
        <v>2026년 위성기준점 설치 기초공사</v>
      </c>
    </row>
    <row r="3" spans="1:10" ht="21" customHeight="1" thickBot="1" x14ac:dyDescent="0.2">
      <c r="A3" s="184" t="s">
        <v>251</v>
      </c>
      <c r="B3" s="185"/>
      <c r="C3" s="51" t="s">
        <v>252</v>
      </c>
      <c r="D3" s="51" t="s">
        <v>253</v>
      </c>
      <c r="E3" s="51" t="s">
        <v>254</v>
      </c>
      <c r="F3" s="51" t="s">
        <v>255</v>
      </c>
      <c r="G3" s="51" t="s">
        <v>256</v>
      </c>
      <c r="H3" s="52" t="s">
        <v>257</v>
      </c>
    </row>
    <row r="4" spans="1:10" ht="21" customHeight="1" thickTop="1" x14ac:dyDescent="0.15">
      <c r="A4" s="53" t="s">
        <v>258</v>
      </c>
      <c r="B4" s="54" t="str">
        <f>내역서!A5</f>
        <v xml:space="preserve">   1. 시추조사</v>
      </c>
      <c r="C4" s="55"/>
      <c r="D4" s="56"/>
      <c r="E4" s="112"/>
      <c r="F4" s="112"/>
      <c r="G4" s="112"/>
      <c r="H4" s="57"/>
    </row>
    <row r="5" spans="1:10" ht="21" customHeight="1" x14ac:dyDescent="0.15">
      <c r="A5" s="53" t="s">
        <v>259</v>
      </c>
      <c r="B5" s="54" t="str">
        <f>내역서!A6</f>
        <v xml:space="preserve">   2. 시추공사</v>
      </c>
      <c r="C5" s="55"/>
      <c r="D5" s="56"/>
      <c r="E5" s="112"/>
      <c r="F5" s="112"/>
      <c r="G5" s="112"/>
      <c r="H5" s="57"/>
    </row>
    <row r="6" spans="1:10" ht="21" customHeight="1" x14ac:dyDescent="0.15">
      <c r="A6" s="53" t="s">
        <v>260</v>
      </c>
      <c r="B6" s="54" t="str">
        <f>내역서!A7</f>
        <v xml:space="preserve">   3. 지지대 기초공사</v>
      </c>
      <c r="C6" s="55"/>
      <c r="D6" s="56"/>
      <c r="E6" s="112"/>
      <c r="F6" s="112"/>
      <c r="G6" s="112"/>
      <c r="H6" s="57"/>
    </row>
    <row r="7" spans="1:10" ht="21" customHeight="1" x14ac:dyDescent="0.15">
      <c r="A7" s="53" t="s">
        <v>261</v>
      </c>
      <c r="B7" s="54" t="str">
        <f>내역서!A8</f>
        <v xml:space="preserve">   4. 필라 및 함체 설치</v>
      </c>
      <c r="C7" s="55"/>
      <c r="D7" s="56"/>
      <c r="E7" s="112"/>
      <c r="F7" s="112"/>
      <c r="G7" s="112"/>
      <c r="H7" s="57"/>
    </row>
    <row r="8" spans="1:10" ht="21" customHeight="1" x14ac:dyDescent="0.15">
      <c r="A8" s="53" t="s">
        <v>262</v>
      </c>
      <c r="B8" s="54" t="str">
        <f>내역서!A9</f>
        <v xml:space="preserve">   5. 보호펜스 및 안내판 설치</v>
      </c>
      <c r="C8" s="55"/>
      <c r="D8" s="56"/>
      <c r="E8" s="112"/>
      <c r="F8" s="112"/>
      <c r="G8" s="112"/>
      <c r="H8" s="57"/>
    </row>
    <row r="9" spans="1:10" ht="21" customHeight="1" x14ac:dyDescent="0.15">
      <c r="A9" s="53" t="s">
        <v>376</v>
      </c>
      <c r="B9" s="54" t="str">
        <f>내역서!A10</f>
        <v xml:space="preserve">   6. 부대공(도선비)</v>
      </c>
      <c r="C9" s="55"/>
      <c r="D9" s="56"/>
      <c r="E9" s="112"/>
      <c r="F9" s="112"/>
      <c r="G9" s="112"/>
      <c r="H9" s="57"/>
    </row>
    <row r="10" spans="1:10" ht="21" customHeight="1" x14ac:dyDescent="0.15">
      <c r="A10" s="53" t="s">
        <v>446</v>
      </c>
      <c r="B10" s="54" t="s">
        <v>436</v>
      </c>
      <c r="C10" s="55"/>
      <c r="D10" s="56"/>
      <c r="E10" s="112"/>
      <c r="F10" s="112"/>
      <c r="G10" s="112"/>
      <c r="H10" s="57"/>
    </row>
    <row r="11" spans="1:10" ht="21" customHeight="1" x14ac:dyDescent="0.15">
      <c r="A11" s="58"/>
      <c r="B11" s="59" t="s">
        <v>253</v>
      </c>
      <c r="C11" s="54"/>
      <c r="D11" s="59"/>
      <c r="E11" s="112"/>
      <c r="F11" s="112"/>
      <c r="G11" s="112"/>
      <c r="H11" s="60"/>
      <c r="J11" s="114"/>
    </row>
    <row r="12" spans="1:10" ht="21" customHeight="1" x14ac:dyDescent="0.15">
      <c r="A12" s="58">
        <v>1</v>
      </c>
      <c r="B12" s="59" t="s">
        <v>263</v>
      </c>
      <c r="C12" s="54" t="s">
        <v>447</v>
      </c>
      <c r="D12" s="59"/>
      <c r="E12" s="59"/>
      <c r="F12" s="59"/>
      <c r="G12" s="59"/>
      <c r="H12" s="60"/>
      <c r="I12" s="102"/>
      <c r="J12" s="114"/>
    </row>
    <row r="13" spans="1:10" ht="21" customHeight="1" x14ac:dyDescent="0.15">
      <c r="A13" s="58">
        <v>2</v>
      </c>
      <c r="B13" s="59" t="s">
        <v>264</v>
      </c>
      <c r="C13" s="54" t="s">
        <v>448</v>
      </c>
      <c r="D13" s="59"/>
      <c r="E13" s="59"/>
      <c r="F13" s="59"/>
      <c r="G13" s="59"/>
      <c r="H13" s="60"/>
      <c r="I13" s="61"/>
      <c r="J13" s="114"/>
    </row>
    <row r="14" spans="1:10" ht="21" customHeight="1" x14ac:dyDescent="0.15">
      <c r="A14" s="58">
        <v>3</v>
      </c>
      <c r="B14" s="59" t="s">
        <v>265</v>
      </c>
      <c r="C14" s="54" t="s">
        <v>449</v>
      </c>
      <c r="D14" s="59"/>
      <c r="E14" s="59"/>
      <c r="F14" s="59"/>
      <c r="G14" s="59"/>
      <c r="H14" s="60"/>
      <c r="I14" s="61"/>
      <c r="J14" s="114"/>
    </row>
    <row r="15" spans="1:10" ht="21" customHeight="1" x14ac:dyDescent="0.15">
      <c r="A15" s="58">
        <v>4</v>
      </c>
      <c r="B15" s="59" t="s">
        <v>266</v>
      </c>
      <c r="C15" s="54" t="s">
        <v>450</v>
      </c>
      <c r="D15" s="59"/>
      <c r="E15" s="59"/>
      <c r="F15" s="59"/>
      <c r="G15" s="59"/>
      <c r="H15" s="60"/>
      <c r="I15" s="62"/>
      <c r="J15" s="114"/>
    </row>
    <row r="16" spans="1:10" ht="21" customHeight="1" x14ac:dyDescent="0.15">
      <c r="A16" s="58">
        <v>5</v>
      </c>
      <c r="B16" s="59" t="s">
        <v>267</v>
      </c>
      <c r="C16" s="54" t="s">
        <v>451</v>
      </c>
      <c r="D16" s="59"/>
      <c r="E16" s="59"/>
      <c r="F16" s="59"/>
      <c r="G16" s="59"/>
      <c r="H16" s="60"/>
      <c r="I16" s="61"/>
      <c r="J16" s="114"/>
    </row>
    <row r="17" spans="1:12" ht="21" customHeight="1" x14ac:dyDescent="0.15">
      <c r="A17" s="58">
        <v>6</v>
      </c>
      <c r="B17" s="59" t="s">
        <v>268</v>
      </c>
      <c r="C17" s="54" t="s">
        <v>452</v>
      </c>
      <c r="D17" s="59"/>
      <c r="E17" s="59"/>
      <c r="F17" s="59"/>
      <c r="G17" s="59"/>
      <c r="H17" s="60"/>
      <c r="I17" s="102"/>
      <c r="J17" s="114"/>
    </row>
    <row r="18" spans="1:12" ht="21" customHeight="1" x14ac:dyDescent="0.15">
      <c r="A18" s="58">
        <v>7</v>
      </c>
      <c r="B18" s="59" t="s">
        <v>269</v>
      </c>
      <c r="C18" s="54" t="s">
        <v>453</v>
      </c>
      <c r="D18" s="59"/>
      <c r="E18" s="59"/>
      <c r="F18" s="59"/>
      <c r="G18" s="59"/>
      <c r="H18" s="60"/>
      <c r="I18" s="61"/>
      <c r="J18" s="119"/>
    </row>
    <row r="19" spans="1:12" ht="21" customHeight="1" x14ac:dyDescent="0.15">
      <c r="A19" s="58">
        <v>8</v>
      </c>
      <c r="B19" s="59" t="s">
        <v>270</v>
      </c>
      <c r="C19" s="54" t="s">
        <v>454</v>
      </c>
      <c r="D19" s="59"/>
      <c r="E19" s="59"/>
      <c r="F19" s="59"/>
      <c r="G19" s="59"/>
      <c r="H19" s="60"/>
      <c r="I19" s="102"/>
      <c r="J19" s="115"/>
      <c r="K19" s="63"/>
      <c r="L19" s="59"/>
    </row>
    <row r="20" spans="1:12" ht="21" customHeight="1" x14ac:dyDescent="0.15">
      <c r="A20" s="58">
        <v>9</v>
      </c>
      <c r="B20" s="59" t="s">
        <v>322</v>
      </c>
      <c r="C20" s="54" t="s">
        <v>323</v>
      </c>
      <c r="D20" s="59"/>
      <c r="E20" s="59"/>
      <c r="F20" s="59"/>
      <c r="G20" s="59"/>
      <c r="H20" s="60"/>
      <c r="I20" s="102"/>
      <c r="J20" s="115"/>
      <c r="K20" s="63"/>
    </row>
    <row r="21" spans="1:12" ht="21" customHeight="1" x14ac:dyDescent="0.15">
      <c r="A21" s="58">
        <v>10</v>
      </c>
      <c r="B21" s="59" t="s">
        <v>271</v>
      </c>
      <c r="C21" s="104" t="s">
        <v>455</v>
      </c>
      <c r="D21" s="59"/>
      <c r="E21" s="59"/>
      <c r="F21" s="59"/>
      <c r="G21" s="59"/>
      <c r="H21" s="60"/>
      <c r="I21" s="103"/>
      <c r="J21" s="115"/>
      <c r="K21" s="50"/>
    </row>
    <row r="22" spans="1:12" ht="21" customHeight="1" x14ac:dyDescent="0.15">
      <c r="A22" s="58">
        <v>11</v>
      </c>
      <c r="B22" s="59" t="s">
        <v>272</v>
      </c>
      <c r="C22" s="54" t="s">
        <v>456</v>
      </c>
      <c r="D22" s="59"/>
      <c r="E22" s="59"/>
      <c r="F22" s="59"/>
      <c r="G22" s="59"/>
      <c r="H22" s="60"/>
      <c r="I22" s="61"/>
      <c r="J22" s="115"/>
      <c r="K22" s="50"/>
    </row>
    <row r="23" spans="1:12" ht="21" customHeight="1" x14ac:dyDescent="0.15">
      <c r="A23" s="58">
        <v>12</v>
      </c>
      <c r="B23" s="59" t="s">
        <v>275</v>
      </c>
      <c r="C23" s="54" t="s">
        <v>457</v>
      </c>
      <c r="D23" s="59"/>
      <c r="E23" s="59"/>
      <c r="F23" s="59"/>
      <c r="G23" s="59"/>
      <c r="H23" s="60"/>
      <c r="I23" s="61"/>
      <c r="J23" s="115"/>
      <c r="K23" s="50"/>
    </row>
    <row r="24" spans="1:12" ht="21" customHeight="1" x14ac:dyDescent="0.15">
      <c r="A24" s="58">
        <v>13</v>
      </c>
      <c r="B24" s="59" t="s">
        <v>273</v>
      </c>
      <c r="C24" s="120" t="s">
        <v>323</v>
      </c>
      <c r="D24" s="59"/>
      <c r="E24" s="59"/>
      <c r="F24" s="59"/>
      <c r="G24" s="59"/>
      <c r="H24" s="60"/>
      <c r="I24" s="106"/>
      <c r="J24" s="115"/>
      <c r="K24" s="50"/>
    </row>
    <row r="25" spans="1:12" ht="21" customHeight="1" x14ac:dyDescent="0.15">
      <c r="A25" s="58">
        <v>14</v>
      </c>
      <c r="B25" s="59" t="s">
        <v>274</v>
      </c>
      <c r="C25" s="54" t="s">
        <v>381</v>
      </c>
      <c r="D25" s="59"/>
      <c r="E25" s="59"/>
      <c r="F25" s="59"/>
      <c r="G25" s="59"/>
      <c r="H25" s="60"/>
      <c r="I25" s="106"/>
      <c r="J25" s="115"/>
      <c r="K25" s="50"/>
    </row>
    <row r="26" spans="1:12" ht="21" customHeight="1" x14ac:dyDescent="0.15">
      <c r="A26" s="58">
        <v>15</v>
      </c>
      <c r="B26" s="59" t="s">
        <v>276</v>
      </c>
      <c r="C26" s="54" t="s">
        <v>458</v>
      </c>
      <c r="D26" s="59"/>
      <c r="E26" s="59"/>
      <c r="F26" s="59"/>
      <c r="G26" s="59"/>
      <c r="H26" s="60"/>
      <c r="I26" s="62"/>
      <c r="J26" s="116"/>
      <c r="K26" s="50"/>
    </row>
    <row r="27" spans="1:12" s="68" customFormat="1" ht="21" customHeight="1" x14ac:dyDescent="0.15">
      <c r="A27" s="64">
        <v>16</v>
      </c>
      <c r="B27" s="65" t="s">
        <v>277</v>
      </c>
      <c r="C27" s="66"/>
      <c r="D27" s="65"/>
      <c r="E27" s="65"/>
      <c r="F27" s="65"/>
      <c r="G27" s="65"/>
      <c r="H27" s="67"/>
      <c r="I27" s="107"/>
      <c r="J27" s="117"/>
      <c r="K27" s="50"/>
    </row>
    <row r="28" spans="1:12" ht="21" customHeight="1" x14ac:dyDescent="0.15">
      <c r="A28" s="58">
        <v>17</v>
      </c>
      <c r="B28" s="59" t="s">
        <v>278</v>
      </c>
      <c r="C28" s="54" t="s">
        <v>459</v>
      </c>
      <c r="D28" s="59"/>
      <c r="E28" s="59"/>
      <c r="F28" s="59"/>
      <c r="G28" s="59"/>
      <c r="H28" s="60"/>
      <c r="I28" s="61"/>
      <c r="J28" s="114"/>
    </row>
    <row r="29" spans="1:12" s="68" customFormat="1" ht="21" customHeight="1" x14ac:dyDescent="0.15">
      <c r="A29" s="64">
        <v>18</v>
      </c>
      <c r="B29" s="65" t="s">
        <v>279</v>
      </c>
      <c r="C29" s="66"/>
      <c r="D29" s="65"/>
      <c r="E29" s="65"/>
      <c r="F29" s="65"/>
      <c r="G29" s="65"/>
      <c r="H29" s="67"/>
      <c r="I29" s="107"/>
      <c r="J29" s="117"/>
    </row>
    <row r="30" spans="1:12" ht="21" customHeight="1" x14ac:dyDescent="0.15">
      <c r="A30" s="58">
        <v>19</v>
      </c>
      <c r="B30" s="59" t="s">
        <v>280</v>
      </c>
      <c r="C30" s="54" t="s">
        <v>469</v>
      </c>
      <c r="D30" s="59"/>
      <c r="E30" s="59"/>
      <c r="F30" s="59"/>
      <c r="G30" s="59"/>
      <c r="H30" s="69"/>
      <c r="I30" s="61"/>
      <c r="J30" s="118"/>
      <c r="K30" s="68"/>
    </row>
    <row r="31" spans="1:12" s="68" customFormat="1" ht="21" customHeight="1" x14ac:dyDescent="0.15">
      <c r="A31" s="64">
        <v>20</v>
      </c>
      <c r="B31" s="65" t="s">
        <v>281</v>
      </c>
      <c r="C31" s="66"/>
      <c r="D31" s="65"/>
      <c r="E31" s="65"/>
      <c r="F31" s="65"/>
      <c r="G31" s="65"/>
      <c r="H31" s="67"/>
      <c r="I31" s="107"/>
      <c r="J31" s="117"/>
    </row>
    <row r="32" spans="1:12" ht="21" customHeight="1" x14ac:dyDescent="0.15">
      <c r="A32" s="58">
        <v>21</v>
      </c>
      <c r="B32" s="59" t="s">
        <v>282</v>
      </c>
      <c r="C32" s="54" t="s">
        <v>460</v>
      </c>
      <c r="D32" s="59"/>
      <c r="E32" s="59"/>
      <c r="F32" s="59"/>
      <c r="G32" s="59"/>
      <c r="H32" s="60"/>
      <c r="I32" s="61"/>
    </row>
    <row r="33" spans="1:10" s="68" customFormat="1" ht="21" customHeight="1" x14ac:dyDescent="0.15">
      <c r="A33" s="145">
        <v>22</v>
      </c>
      <c r="B33" s="70" t="s">
        <v>283</v>
      </c>
      <c r="C33" s="126" t="s">
        <v>331</v>
      </c>
      <c r="D33" s="70"/>
      <c r="E33" s="70"/>
      <c r="F33" s="70"/>
      <c r="G33" s="70"/>
      <c r="H33" s="71"/>
      <c r="I33" s="72"/>
      <c r="J33" s="73"/>
    </row>
    <row r="34" spans="1:10" ht="21" customHeight="1" x14ac:dyDescent="0.15">
      <c r="I34" s="72"/>
      <c r="J34" s="73"/>
    </row>
    <row r="35" spans="1:10" ht="21" customHeight="1" x14ac:dyDescent="0.15">
      <c r="I35" s="72"/>
      <c r="J35" s="73"/>
    </row>
    <row r="36" spans="1:10" ht="21" customHeight="1" x14ac:dyDescent="0.15">
      <c r="I36" s="72"/>
      <c r="J36" s="73"/>
    </row>
    <row r="37" spans="1:10" ht="21" customHeight="1" x14ac:dyDescent="0.15">
      <c r="I37" s="74"/>
    </row>
    <row r="40" spans="1:10" ht="21" customHeight="1" x14ac:dyDescent="0.2">
      <c r="D40" s="75"/>
    </row>
    <row r="41" spans="1:10" ht="21" customHeight="1" x14ac:dyDescent="0.2">
      <c r="D41" s="75"/>
    </row>
  </sheetData>
  <dataConsolidate/>
  <mergeCells count="2">
    <mergeCell ref="A1:H1"/>
    <mergeCell ref="A3:B3"/>
  </mergeCells>
  <phoneticPr fontId="5" type="noConversion"/>
  <printOptions horizontalCentered="1"/>
  <pageMargins left="0.59055118110236227" right="0.59055118110236227" top="0.78740157480314965" bottom="0.59055118110236227" header="0.39370078740157483" footer="0"/>
  <pageSetup paperSize="9" scale="7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31"/>
  <sheetViews>
    <sheetView view="pageBreakPreview" topLeftCell="A25" zoomScale="130" zoomScaleNormal="100" zoomScaleSheetLayoutView="130" workbookViewId="0">
      <selection activeCell="E24" sqref="E24"/>
    </sheetView>
  </sheetViews>
  <sheetFormatPr defaultColWidth="13.33203125" defaultRowHeight="13.5" x14ac:dyDescent="0.15"/>
  <cols>
    <col min="1" max="1" width="7.6640625" style="76" customWidth="1"/>
    <col min="2" max="2" width="8.83203125" style="76" customWidth="1"/>
    <col min="3" max="3" width="31" style="76" customWidth="1"/>
    <col min="4" max="4" width="22.83203125" style="76" customWidth="1"/>
    <col min="5" max="5" width="12.5" style="76" customWidth="1"/>
    <col min="6" max="6" width="54.33203125" style="76" customWidth="1"/>
    <col min="7" max="7" width="21.6640625" style="76" bestFit="1" customWidth="1"/>
    <col min="8" max="8" width="17" style="76" bestFit="1" customWidth="1"/>
    <col min="9" max="16384" width="13.33203125" style="76"/>
  </cols>
  <sheetData>
    <row r="1" spans="1:8" ht="20.25" x14ac:dyDescent="0.15">
      <c r="A1" s="187" t="s">
        <v>284</v>
      </c>
      <c r="B1" s="187"/>
      <c r="C1" s="187"/>
      <c r="D1" s="187"/>
      <c r="E1" s="187"/>
      <c r="F1" s="187"/>
    </row>
    <row r="2" spans="1:8" ht="23.1" customHeight="1" x14ac:dyDescent="0.15">
      <c r="A2" s="188" t="str">
        <f>총괄!A2</f>
        <v>공사명:</v>
      </c>
      <c r="B2" s="189"/>
      <c r="C2" s="77" t="str">
        <f>총괄!B2</f>
        <v>2026년 위성기준점 설치 기초공사</v>
      </c>
      <c r="D2" s="78"/>
      <c r="E2" s="78"/>
      <c r="F2" s="78"/>
    </row>
    <row r="3" spans="1:8" ht="35.1" customHeight="1" thickBot="1" x14ac:dyDescent="0.2">
      <c r="A3" s="190" t="s">
        <v>285</v>
      </c>
      <c r="B3" s="191"/>
      <c r="C3" s="192"/>
      <c r="D3" s="79" t="s">
        <v>286</v>
      </c>
      <c r="E3" s="79" t="s">
        <v>287</v>
      </c>
      <c r="F3" s="79" t="s">
        <v>288</v>
      </c>
    </row>
    <row r="4" spans="1:8" ht="30" customHeight="1" thickTop="1" x14ac:dyDescent="0.15">
      <c r="A4" s="193" t="s">
        <v>289</v>
      </c>
      <c r="B4" s="196" t="s">
        <v>290</v>
      </c>
      <c r="C4" s="80" t="s">
        <v>291</v>
      </c>
      <c r="D4" s="109"/>
      <c r="E4" s="81"/>
      <c r="F4" s="82"/>
    </row>
    <row r="5" spans="1:8" ht="30" customHeight="1" x14ac:dyDescent="0.15">
      <c r="A5" s="194"/>
      <c r="B5" s="197"/>
      <c r="C5" s="83" t="s">
        <v>292</v>
      </c>
      <c r="D5" s="110"/>
      <c r="E5" s="85"/>
      <c r="F5" s="86"/>
    </row>
    <row r="6" spans="1:8" ht="30" customHeight="1" x14ac:dyDescent="0.15">
      <c r="A6" s="194"/>
      <c r="B6" s="197"/>
      <c r="C6" s="83" t="s">
        <v>293</v>
      </c>
      <c r="D6" s="110"/>
      <c r="E6" s="85"/>
      <c r="F6" s="86"/>
    </row>
    <row r="7" spans="1:8" ht="30" customHeight="1" x14ac:dyDescent="0.15">
      <c r="A7" s="194"/>
      <c r="B7" s="198"/>
      <c r="C7" s="87" t="s">
        <v>294</v>
      </c>
      <c r="D7" s="111"/>
      <c r="E7" s="88"/>
      <c r="F7" s="89"/>
    </row>
    <row r="8" spans="1:8" ht="30" customHeight="1" x14ac:dyDescent="0.15">
      <c r="A8" s="194"/>
      <c r="B8" s="199" t="s">
        <v>295</v>
      </c>
      <c r="C8" s="83" t="s">
        <v>296</v>
      </c>
      <c r="D8" s="110"/>
      <c r="E8" s="85"/>
      <c r="F8" s="86"/>
    </row>
    <row r="9" spans="1:8" ht="30" customHeight="1" x14ac:dyDescent="0.15">
      <c r="A9" s="194"/>
      <c r="B9" s="186"/>
      <c r="C9" s="83" t="s">
        <v>297</v>
      </c>
      <c r="D9" s="110"/>
      <c r="E9" s="85"/>
      <c r="F9" s="86" t="s">
        <v>461</v>
      </c>
    </row>
    <row r="10" spans="1:8" ht="30" customHeight="1" x14ac:dyDescent="0.15">
      <c r="A10" s="194"/>
      <c r="B10" s="186"/>
      <c r="C10" s="87" t="s">
        <v>294</v>
      </c>
      <c r="D10" s="111"/>
      <c r="E10" s="88"/>
      <c r="F10" s="89"/>
      <c r="H10" s="90"/>
    </row>
    <row r="11" spans="1:8" ht="30" customHeight="1" x14ac:dyDescent="0.15">
      <c r="A11" s="194"/>
      <c r="B11" s="200" t="s">
        <v>298</v>
      </c>
      <c r="C11" s="83" t="s">
        <v>299</v>
      </c>
      <c r="D11" s="110"/>
      <c r="E11" s="85"/>
      <c r="F11" s="86"/>
    </row>
    <row r="12" spans="1:8" ht="30" customHeight="1" x14ac:dyDescent="0.15">
      <c r="A12" s="194"/>
      <c r="B12" s="201"/>
      <c r="C12" s="83" t="s">
        <v>315</v>
      </c>
      <c r="D12" s="84"/>
      <c r="E12" s="85"/>
      <c r="F12" s="86" t="s">
        <v>462</v>
      </c>
      <c r="H12" s="91"/>
    </row>
    <row r="13" spans="1:8" ht="30" customHeight="1" x14ac:dyDescent="0.15">
      <c r="A13" s="194"/>
      <c r="B13" s="201"/>
      <c r="C13" s="83" t="s">
        <v>316</v>
      </c>
      <c r="D13" s="84"/>
      <c r="E13" s="85"/>
      <c r="F13" s="86" t="s">
        <v>463</v>
      </c>
      <c r="H13" s="91"/>
    </row>
    <row r="14" spans="1:8" ht="30" customHeight="1" x14ac:dyDescent="0.15">
      <c r="A14" s="194"/>
      <c r="B14" s="201"/>
      <c r="C14" s="83" t="s">
        <v>300</v>
      </c>
      <c r="D14" s="84"/>
      <c r="E14" s="85"/>
      <c r="F14" s="86" t="s">
        <v>464</v>
      </c>
    </row>
    <row r="15" spans="1:8" ht="30" customHeight="1" x14ac:dyDescent="0.15">
      <c r="A15" s="194"/>
      <c r="B15" s="201"/>
      <c r="C15" s="83" t="s">
        <v>301</v>
      </c>
      <c r="D15" s="84"/>
      <c r="E15" s="85"/>
      <c r="F15" s="86" t="s">
        <v>451</v>
      </c>
      <c r="G15" s="92"/>
    </row>
    <row r="16" spans="1:8" ht="30" customHeight="1" x14ac:dyDescent="0.15">
      <c r="A16" s="194"/>
      <c r="B16" s="201"/>
      <c r="C16" s="83" t="s">
        <v>302</v>
      </c>
      <c r="D16" s="84"/>
      <c r="E16" s="85"/>
      <c r="F16" s="86" t="s">
        <v>465</v>
      </c>
    </row>
    <row r="17" spans="1:8" ht="30" customHeight="1" x14ac:dyDescent="0.15">
      <c r="A17" s="194"/>
      <c r="B17" s="201"/>
      <c r="C17" s="83" t="s">
        <v>303</v>
      </c>
      <c r="D17" s="84"/>
      <c r="E17" s="85"/>
      <c r="F17" s="86" t="s">
        <v>466</v>
      </c>
    </row>
    <row r="18" spans="1:8" ht="30" customHeight="1" x14ac:dyDescent="0.15">
      <c r="A18" s="194"/>
      <c r="B18" s="201"/>
      <c r="C18" s="83" t="s">
        <v>270</v>
      </c>
      <c r="D18" s="84"/>
      <c r="E18" s="85"/>
      <c r="F18" s="86" t="s">
        <v>404</v>
      </c>
    </row>
    <row r="19" spans="1:8" ht="30" customHeight="1" x14ac:dyDescent="0.15">
      <c r="A19" s="194"/>
      <c r="B19" s="201"/>
      <c r="C19" s="83" t="s">
        <v>328</v>
      </c>
      <c r="D19" s="84"/>
      <c r="E19" s="85"/>
      <c r="F19" s="86"/>
    </row>
    <row r="20" spans="1:8" ht="30" customHeight="1" x14ac:dyDescent="0.15">
      <c r="A20" s="194"/>
      <c r="B20" s="201"/>
      <c r="C20" s="83" t="s">
        <v>304</v>
      </c>
      <c r="D20" s="84"/>
      <c r="E20" s="85"/>
      <c r="F20" s="86" t="s">
        <v>455</v>
      </c>
    </row>
    <row r="21" spans="1:8" ht="30" customHeight="1" x14ac:dyDescent="0.15">
      <c r="A21" s="194"/>
      <c r="B21" s="201"/>
      <c r="C21" s="83" t="s">
        <v>305</v>
      </c>
      <c r="D21" s="84"/>
      <c r="E21" s="85"/>
      <c r="F21" s="86" t="s">
        <v>467</v>
      </c>
      <c r="G21" s="76" t="s">
        <v>306</v>
      </c>
      <c r="H21" s="91"/>
    </row>
    <row r="22" spans="1:8" ht="30" customHeight="1" x14ac:dyDescent="0.15">
      <c r="A22" s="194"/>
      <c r="B22" s="201"/>
      <c r="C22" s="83" t="s">
        <v>275</v>
      </c>
      <c r="D22" s="84"/>
      <c r="E22" s="93"/>
      <c r="F22" s="86" t="s">
        <v>468</v>
      </c>
      <c r="H22" s="91"/>
    </row>
    <row r="23" spans="1:8" ht="30" customHeight="1" x14ac:dyDescent="0.15">
      <c r="A23" s="194"/>
      <c r="B23" s="201"/>
      <c r="C23" s="83" t="s">
        <v>317</v>
      </c>
      <c r="D23" s="84"/>
      <c r="E23" s="93"/>
      <c r="F23" s="86"/>
      <c r="H23" s="91"/>
    </row>
    <row r="24" spans="1:8" ht="30" customHeight="1" x14ac:dyDescent="0.15">
      <c r="A24" s="194"/>
      <c r="B24" s="201"/>
      <c r="C24" s="83" t="s">
        <v>318</v>
      </c>
      <c r="D24" s="84"/>
      <c r="E24" s="93"/>
      <c r="F24" s="86"/>
      <c r="H24" s="91"/>
    </row>
    <row r="25" spans="1:8" ht="30" customHeight="1" x14ac:dyDescent="0.15">
      <c r="A25" s="195"/>
      <c r="B25" s="202"/>
      <c r="C25" s="87" t="s">
        <v>294</v>
      </c>
      <c r="D25" s="94"/>
      <c r="E25" s="88"/>
      <c r="F25" s="89"/>
      <c r="G25" s="95"/>
      <c r="H25" s="96"/>
    </row>
    <row r="26" spans="1:8" ht="30" customHeight="1" x14ac:dyDescent="0.15">
      <c r="A26" s="203" t="s">
        <v>307</v>
      </c>
      <c r="B26" s="204"/>
      <c r="C26" s="205"/>
      <c r="D26" s="97"/>
      <c r="E26" s="85"/>
      <c r="F26" s="86" t="s">
        <v>308</v>
      </c>
      <c r="G26" s="137"/>
    </row>
    <row r="27" spans="1:8" ht="30" customHeight="1" x14ac:dyDescent="0.15">
      <c r="A27" s="186" t="s">
        <v>309</v>
      </c>
      <c r="B27" s="186"/>
      <c r="C27" s="186"/>
      <c r="D27" s="97"/>
      <c r="E27" s="85"/>
      <c r="F27" s="113" t="s">
        <v>469</v>
      </c>
    </row>
    <row r="28" spans="1:8" ht="30" customHeight="1" x14ac:dyDescent="0.15">
      <c r="A28" s="186" t="s">
        <v>310</v>
      </c>
      <c r="B28" s="186"/>
      <c r="C28" s="186"/>
      <c r="D28" s="97"/>
      <c r="E28" s="85"/>
      <c r="F28" s="86"/>
    </row>
    <row r="29" spans="1:8" ht="30" customHeight="1" x14ac:dyDescent="0.15">
      <c r="A29" s="186" t="s">
        <v>311</v>
      </c>
      <c r="B29" s="186"/>
      <c r="C29" s="186"/>
      <c r="D29" s="97"/>
      <c r="E29" s="85"/>
      <c r="F29" s="86" t="s">
        <v>312</v>
      </c>
    </row>
    <row r="30" spans="1:8" ht="30" customHeight="1" x14ac:dyDescent="0.15">
      <c r="A30" s="206" t="s">
        <v>313</v>
      </c>
      <c r="B30" s="207"/>
      <c r="C30" s="208"/>
      <c r="D30" s="97"/>
      <c r="E30" s="85"/>
      <c r="F30" s="86"/>
      <c r="G30" s="98"/>
      <c r="H30" s="99"/>
    </row>
    <row r="31" spans="1:8" ht="30" customHeight="1" x14ac:dyDescent="0.15">
      <c r="A31" s="186" t="s">
        <v>314</v>
      </c>
      <c r="B31" s="186"/>
      <c r="C31" s="186"/>
      <c r="D31" s="97"/>
      <c r="E31" s="100"/>
      <c r="F31" s="86" t="s">
        <v>331</v>
      </c>
    </row>
  </sheetData>
  <mergeCells count="13">
    <mergeCell ref="A31:C31"/>
    <mergeCell ref="A1:F1"/>
    <mergeCell ref="A2:B2"/>
    <mergeCell ref="A3:C3"/>
    <mergeCell ref="A4:A25"/>
    <mergeCell ref="B4:B7"/>
    <mergeCell ref="B8:B10"/>
    <mergeCell ref="B11:B25"/>
    <mergeCell ref="A26:C26"/>
    <mergeCell ref="A27:C27"/>
    <mergeCell ref="A28:C28"/>
    <mergeCell ref="A29:C29"/>
    <mergeCell ref="A30:C30"/>
  </mergeCells>
  <phoneticPr fontId="5" type="noConversion"/>
  <printOptions horizontalCentered="1"/>
  <pageMargins left="0.59055118110236227" right="0.59055118110236227" top="0.98425196850393704" bottom="0.78740157480314965" header="0.51181102362204722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84"/>
  <sheetViews>
    <sheetView view="pageBreakPreview" topLeftCell="A64" zoomScale="120" zoomScaleNormal="100" zoomScaleSheetLayoutView="120" workbookViewId="0">
      <selection activeCell="B72" sqref="B72"/>
    </sheetView>
  </sheetViews>
  <sheetFormatPr defaultRowHeight="17.100000000000001" customHeight="1" x14ac:dyDescent="0.15"/>
  <cols>
    <col min="1" max="1" width="25" customWidth="1"/>
    <col min="2" max="2" width="22.5" customWidth="1"/>
    <col min="3" max="3" width="8" customWidth="1"/>
    <col min="4" max="4" width="5" customWidth="1"/>
    <col min="5" max="12" width="13" customWidth="1"/>
    <col min="13" max="13" width="10" style="140" customWidth="1"/>
    <col min="14" max="23" width="9.33203125" customWidth="1"/>
  </cols>
  <sheetData>
    <row r="1" spans="1:14" ht="17.100000000000001" customHeight="1" thickBot="1" x14ac:dyDescent="0.2">
      <c r="A1" s="136" t="s">
        <v>28</v>
      </c>
    </row>
    <row r="2" spans="1:14" ht="17.100000000000001" customHeight="1" x14ac:dyDescent="0.15">
      <c r="A2" s="212" t="s">
        <v>38</v>
      </c>
      <c r="B2" s="209" t="s">
        <v>112</v>
      </c>
      <c r="C2" s="209" t="s">
        <v>132</v>
      </c>
      <c r="D2" s="209" t="s">
        <v>95</v>
      </c>
      <c r="E2" s="209" t="s">
        <v>161</v>
      </c>
      <c r="F2" s="209" t="s">
        <v>231</v>
      </c>
      <c r="G2" s="209" t="s">
        <v>106</v>
      </c>
      <c r="H2" s="209" t="s">
        <v>231</v>
      </c>
      <c r="I2" s="209" t="s">
        <v>13</v>
      </c>
      <c r="J2" s="209" t="s">
        <v>231</v>
      </c>
      <c r="K2" s="209" t="s">
        <v>224</v>
      </c>
      <c r="L2" s="209" t="s">
        <v>231</v>
      </c>
      <c r="M2" s="210" t="s">
        <v>65</v>
      </c>
    </row>
    <row r="3" spans="1:14" ht="17.100000000000001" customHeight="1" thickBot="1" x14ac:dyDescent="0.2">
      <c r="A3" s="213" t="s">
        <v>231</v>
      </c>
      <c r="B3" s="214" t="s">
        <v>231</v>
      </c>
      <c r="C3" s="214" t="s">
        <v>231</v>
      </c>
      <c r="D3" s="214" t="s">
        <v>231</v>
      </c>
      <c r="E3" s="17" t="s">
        <v>54</v>
      </c>
      <c r="F3" s="17" t="s">
        <v>32</v>
      </c>
      <c r="G3" s="17" t="s">
        <v>54</v>
      </c>
      <c r="H3" s="17" t="s">
        <v>32</v>
      </c>
      <c r="I3" s="17" t="s">
        <v>54</v>
      </c>
      <c r="J3" s="17" t="s">
        <v>32</v>
      </c>
      <c r="K3" s="17" t="s">
        <v>54</v>
      </c>
      <c r="L3" s="17" t="s">
        <v>32</v>
      </c>
      <c r="M3" s="211" t="s">
        <v>231</v>
      </c>
    </row>
    <row r="4" spans="1:14" ht="17.100000000000001" customHeight="1" x14ac:dyDescent="0.15">
      <c r="A4" s="135" t="s">
        <v>413</v>
      </c>
      <c r="B4" s="2"/>
      <c r="C4" s="2">
        <v>1</v>
      </c>
      <c r="D4" s="2" t="s">
        <v>186</v>
      </c>
      <c r="F4" s="18"/>
      <c r="H4" s="18"/>
      <c r="J4" s="18"/>
      <c r="L4" s="18"/>
      <c r="M4" s="22"/>
      <c r="N4" t="s">
        <v>231</v>
      </c>
    </row>
    <row r="5" spans="1:14" ht="17.100000000000001" customHeight="1" x14ac:dyDescent="0.15">
      <c r="A5" s="5" t="s">
        <v>59</v>
      </c>
      <c r="B5" s="165" t="s">
        <v>231</v>
      </c>
      <c r="C5" s="2">
        <v>1</v>
      </c>
      <c r="D5" s="2" t="s">
        <v>186</v>
      </c>
      <c r="E5" s="18"/>
      <c r="F5" s="18"/>
      <c r="G5" s="18"/>
      <c r="H5" s="18"/>
      <c r="I5" s="18"/>
      <c r="J5" s="18"/>
      <c r="K5" s="18"/>
      <c r="L5" s="18"/>
      <c r="M5" s="22"/>
      <c r="N5" t="s">
        <v>231</v>
      </c>
    </row>
    <row r="6" spans="1:14" ht="17.100000000000001" customHeight="1" x14ac:dyDescent="0.15">
      <c r="A6" s="5" t="s">
        <v>11</v>
      </c>
      <c r="B6" s="165" t="s">
        <v>231</v>
      </c>
      <c r="C6" s="2">
        <v>1</v>
      </c>
      <c r="D6" s="2" t="s">
        <v>186</v>
      </c>
      <c r="E6" s="18"/>
      <c r="F6" s="18"/>
      <c r="G6" s="18"/>
      <c r="H6" s="18"/>
      <c r="I6" s="18"/>
      <c r="J6" s="18"/>
      <c r="K6" s="18"/>
      <c r="L6" s="18"/>
      <c r="M6" s="22"/>
      <c r="N6" t="s">
        <v>231</v>
      </c>
    </row>
    <row r="7" spans="1:14" ht="17.100000000000001" customHeight="1" x14ac:dyDescent="0.15">
      <c r="A7" s="5" t="s">
        <v>203</v>
      </c>
      <c r="B7" s="165" t="s">
        <v>231</v>
      </c>
      <c r="C7" s="2">
        <v>1</v>
      </c>
      <c r="D7" s="2" t="s">
        <v>186</v>
      </c>
      <c r="E7" s="18"/>
      <c r="F7" s="18"/>
      <c r="G7" s="18"/>
      <c r="H7" s="18"/>
      <c r="I7" s="18"/>
      <c r="J7" s="18"/>
      <c r="K7" s="18"/>
      <c r="L7" s="18"/>
      <c r="M7" s="22"/>
      <c r="N7" t="s">
        <v>231</v>
      </c>
    </row>
    <row r="8" spans="1:14" ht="17.100000000000001" customHeight="1" x14ac:dyDescent="0.15">
      <c r="A8" s="5" t="s">
        <v>149</v>
      </c>
      <c r="B8" s="165" t="s">
        <v>231</v>
      </c>
      <c r="C8" s="2">
        <v>1</v>
      </c>
      <c r="D8" s="2" t="s">
        <v>186</v>
      </c>
      <c r="E8" s="18"/>
      <c r="F8" s="18"/>
      <c r="G8" s="18"/>
      <c r="H8" s="18"/>
      <c r="I8" s="18"/>
      <c r="J8" s="18"/>
      <c r="K8" s="18"/>
      <c r="L8" s="18"/>
      <c r="M8" s="22"/>
      <c r="N8" t="s">
        <v>231</v>
      </c>
    </row>
    <row r="9" spans="1:14" ht="17.100000000000001" customHeight="1" x14ac:dyDescent="0.15">
      <c r="A9" s="5" t="s">
        <v>7</v>
      </c>
      <c r="B9" s="165" t="s">
        <v>231</v>
      </c>
      <c r="C9" s="2">
        <v>1</v>
      </c>
      <c r="D9" s="2" t="s">
        <v>186</v>
      </c>
      <c r="E9" s="18"/>
      <c r="F9" s="18"/>
      <c r="G9" s="18"/>
      <c r="H9" s="18"/>
      <c r="I9" s="18"/>
      <c r="J9" s="18"/>
      <c r="K9" s="18"/>
      <c r="L9" s="18"/>
      <c r="M9" s="22"/>
      <c r="N9" t="s">
        <v>231</v>
      </c>
    </row>
    <row r="10" spans="1:14" ht="17.100000000000001" customHeight="1" x14ac:dyDescent="0.15">
      <c r="A10" s="5" t="s">
        <v>375</v>
      </c>
      <c r="B10" s="165"/>
      <c r="C10" s="146">
        <v>1</v>
      </c>
      <c r="D10" s="2" t="s">
        <v>186</v>
      </c>
      <c r="E10" s="18"/>
      <c r="F10" s="18"/>
      <c r="G10" s="18"/>
      <c r="H10" s="18"/>
      <c r="I10" s="18"/>
      <c r="J10" s="18"/>
      <c r="K10" s="18"/>
      <c r="L10" s="18"/>
      <c r="M10" s="22"/>
    </row>
    <row r="11" spans="1:14" s="167" customFormat="1" ht="17.100000000000001" customHeight="1" x14ac:dyDescent="0.15">
      <c r="A11" s="5" t="s">
        <v>436</v>
      </c>
      <c r="B11" s="165"/>
      <c r="C11" s="147">
        <v>1</v>
      </c>
      <c r="D11" s="2" t="s">
        <v>319</v>
      </c>
      <c r="E11" s="18"/>
      <c r="F11" s="18"/>
      <c r="G11" s="18"/>
      <c r="H11" s="18"/>
      <c r="I11" s="18"/>
      <c r="J11" s="18"/>
      <c r="K11" s="18"/>
      <c r="L11" s="18"/>
      <c r="M11" s="22"/>
    </row>
    <row r="12" spans="1:14" ht="17.100000000000001" customHeight="1" x14ac:dyDescent="0.15">
      <c r="A12" s="5" t="s">
        <v>202</v>
      </c>
      <c r="B12" s="165" t="s">
        <v>231</v>
      </c>
      <c r="C12" s="2">
        <v>1</v>
      </c>
      <c r="D12" s="2" t="s">
        <v>186</v>
      </c>
      <c r="E12" s="1"/>
      <c r="F12" s="18"/>
      <c r="G12" s="1"/>
      <c r="H12" s="18"/>
      <c r="I12" s="1"/>
      <c r="J12" s="18"/>
      <c r="K12" s="18"/>
      <c r="L12" s="18"/>
      <c r="M12" s="22"/>
      <c r="N12" t="s">
        <v>231</v>
      </c>
    </row>
    <row r="13" spans="1:14" ht="17.100000000000001" customHeight="1" x14ac:dyDescent="0.15">
      <c r="A13" s="5" t="s">
        <v>10</v>
      </c>
      <c r="B13" s="166">
        <v>0.16500000000000001</v>
      </c>
      <c r="C13" s="2">
        <v>1</v>
      </c>
      <c r="D13" s="2" t="s">
        <v>186</v>
      </c>
      <c r="E13" s="1"/>
      <c r="F13" s="18"/>
      <c r="G13" s="1"/>
      <c r="H13" s="18"/>
      <c r="I13" s="1"/>
      <c r="J13" s="18"/>
      <c r="K13" s="18"/>
      <c r="L13" s="18"/>
      <c r="M13" s="22"/>
      <c r="N13" t="s">
        <v>231</v>
      </c>
    </row>
    <row r="14" spans="1:14" ht="17.100000000000001" customHeight="1" x14ac:dyDescent="0.15">
      <c r="A14" s="5" t="s">
        <v>34</v>
      </c>
      <c r="B14" s="166">
        <v>3.56E-2</v>
      </c>
      <c r="C14" s="2">
        <v>1</v>
      </c>
      <c r="D14" s="2" t="s">
        <v>186</v>
      </c>
      <c r="E14" s="1"/>
      <c r="F14" s="18"/>
      <c r="G14" s="1"/>
      <c r="H14" s="18"/>
      <c r="I14" s="1"/>
      <c r="J14" s="18"/>
      <c r="K14" s="18"/>
      <c r="L14" s="18"/>
      <c r="M14" s="22"/>
      <c r="N14" t="s">
        <v>231</v>
      </c>
    </row>
    <row r="15" spans="1:14" ht="17.100000000000001" customHeight="1" x14ac:dyDescent="0.15">
      <c r="A15" s="5" t="s">
        <v>208</v>
      </c>
      <c r="B15" s="166">
        <v>1.01E-2</v>
      </c>
      <c r="C15" s="2">
        <v>1</v>
      </c>
      <c r="D15" s="2" t="s">
        <v>186</v>
      </c>
      <c r="E15" s="1"/>
      <c r="F15" s="18"/>
      <c r="G15" s="1"/>
      <c r="H15" s="18"/>
      <c r="I15" s="1"/>
      <c r="J15" s="18"/>
      <c r="K15" s="18"/>
      <c r="L15" s="18"/>
      <c r="M15" s="22"/>
      <c r="N15" t="s">
        <v>231</v>
      </c>
    </row>
    <row r="16" spans="1:14" ht="17.100000000000001" customHeight="1" x14ac:dyDescent="0.15">
      <c r="A16" s="5" t="s">
        <v>131</v>
      </c>
      <c r="B16" s="166">
        <v>3.5950000000000003E-2</v>
      </c>
      <c r="C16" s="2">
        <v>1</v>
      </c>
      <c r="D16" s="2" t="s">
        <v>186</v>
      </c>
      <c r="E16" s="1"/>
      <c r="F16" s="18"/>
      <c r="G16" s="1"/>
      <c r="H16" s="18"/>
      <c r="I16" s="1"/>
      <c r="J16" s="18"/>
      <c r="K16" s="18"/>
      <c r="L16" s="18"/>
      <c r="M16" s="22"/>
      <c r="N16" t="s">
        <v>231</v>
      </c>
    </row>
    <row r="17" spans="1:14" ht="17.100000000000001" customHeight="1" x14ac:dyDescent="0.15">
      <c r="A17" s="5" t="s">
        <v>165</v>
      </c>
      <c r="B17" s="166">
        <v>0.13139999999999999</v>
      </c>
      <c r="C17" s="2">
        <v>1</v>
      </c>
      <c r="D17" s="2" t="s">
        <v>186</v>
      </c>
      <c r="E17" s="1"/>
      <c r="F17" s="18"/>
      <c r="G17" s="1"/>
      <c r="H17" s="18"/>
      <c r="I17" s="1"/>
      <c r="J17" s="18"/>
      <c r="K17" s="18"/>
      <c r="L17" s="18"/>
      <c r="M17" s="22"/>
      <c r="N17" t="s">
        <v>231</v>
      </c>
    </row>
    <row r="18" spans="1:14" ht="17.100000000000001" customHeight="1" x14ac:dyDescent="0.15">
      <c r="A18" s="5" t="s">
        <v>189</v>
      </c>
      <c r="B18" s="166">
        <v>4.7500000000000001E-2</v>
      </c>
      <c r="C18" s="2">
        <v>1</v>
      </c>
      <c r="D18" s="2" t="s">
        <v>186</v>
      </c>
      <c r="E18" s="1"/>
      <c r="F18" s="18"/>
      <c r="G18" s="1"/>
      <c r="H18" s="18"/>
      <c r="I18" s="1"/>
      <c r="J18" s="18"/>
      <c r="K18" s="18"/>
      <c r="L18" s="18"/>
      <c r="M18" s="22"/>
      <c r="N18" t="s">
        <v>231</v>
      </c>
    </row>
    <row r="19" spans="1:14" ht="17.100000000000001" customHeight="1" x14ac:dyDescent="0.15">
      <c r="A19" s="5" t="s">
        <v>130</v>
      </c>
      <c r="B19" s="166">
        <v>2.3E-2</v>
      </c>
      <c r="C19" s="2"/>
      <c r="D19" s="2" t="s">
        <v>186</v>
      </c>
      <c r="E19" s="1"/>
      <c r="F19" s="18"/>
      <c r="G19" s="1"/>
      <c r="H19" s="18"/>
      <c r="I19" s="1"/>
      <c r="J19" s="18"/>
      <c r="K19" s="18"/>
      <c r="L19" s="18"/>
      <c r="M19" s="22"/>
      <c r="N19" t="s">
        <v>231</v>
      </c>
    </row>
    <row r="20" spans="1:14" ht="17.100000000000001" customHeight="1" x14ac:dyDescent="0.15">
      <c r="A20" s="5" t="s">
        <v>168</v>
      </c>
      <c r="B20" s="166">
        <v>3.15E-2</v>
      </c>
      <c r="C20" s="2">
        <v>1</v>
      </c>
      <c r="D20" s="2" t="s">
        <v>186</v>
      </c>
      <c r="E20" s="1"/>
      <c r="F20" s="18"/>
      <c r="G20" s="1"/>
      <c r="H20" s="18"/>
      <c r="I20" s="1"/>
      <c r="J20" s="18"/>
      <c r="K20" s="18"/>
      <c r="L20" s="18"/>
      <c r="M20" s="22"/>
      <c r="N20" t="s">
        <v>231</v>
      </c>
    </row>
    <row r="21" spans="1:14" ht="17.100000000000001" customHeight="1" x14ac:dyDescent="0.15">
      <c r="A21" s="5" t="s">
        <v>338</v>
      </c>
      <c r="B21" s="164" t="s">
        <v>323</v>
      </c>
      <c r="C21" s="146">
        <v>1</v>
      </c>
      <c r="D21" s="2" t="s">
        <v>186</v>
      </c>
      <c r="E21" s="1"/>
      <c r="F21" s="18"/>
      <c r="G21" s="1"/>
      <c r="H21" s="18"/>
      <c r="I21" s="1"/>
      <c r="J21" s="18"/>
      <c r="K21" s="18"/>
      <c r="L21" s="18"/>
      <c r="M21" s="22"/>
    </row>
    <row r="22" spans="1:14" ht="17.100000000000001" customHeight="1" x14ac:dyDescent="0.15">
      <c r="A22" s="5" t="s">
        <v>332</v>
      </c>
      <c r="B22" s="166">
        <v>8.0000000000000002E-3</v>
      </c>
      <c r="C22" s="2">
        <v>1</v>
      </c>
      <c r="D22" s="2" t="s">
        <v>186</v>
      </c>
      <c r="E22" s="1"/>
      <c r="F22" s="18"/>
      <c r="G22" s="1"/>
      <c r="H22" s="18"/>
      <c r="I22" s="1"/>
      <c r="J22" s="18"/>
      <c r="K22" s="18"/>
      <c r="L22" s="18"/>
      <c r="M22" s="22"/>
      <c r="N22" t="s">
        <v>231</v>
      </c>
    </row>
    <row r="23" spans="1:14" ht="17.100000000000001" customHeight="1" x14ac:dyDescent="0.15">
      <c r="A23" s="5" t="s">
        <v>333</v>
      </c>
      <c r="B23" s="166">
        <v>5.1999999999999998E-2</v>
      </c>
      <c r="C23" s="2">
        <v>1</v>
      </c>
      <c r="D23" s="2" t="s">
        <v>186</v>
      </c>
      <c r="E23" s="1"/>
      <c r="F23" s="18"/>
      <c r="G23" s="1"/>
      <c r="H23" s="18"/>
      <c r="I23" s="1"/>
      <c r="J23" s="18"/>
      <c r="K23" s="18"/>
      <c r="L23" s="18"/>
      <c r="M23" s="22"/>
      <c r="N23" t="s">
        <v>231</v>
      </c>
    </row>
    <row r="24" spans="1:14" ht="17.100000000000001" customHeight="1" x14ac:dyDescent="0.15">
      <c r="A24" s="5" t="s">
        <v>334</v>
      </c>
      <c r="B24" s="166">
        <v>5.1000000000000004E-3</v>
      </c>
      <c r="C24" s="2">
        <v>1</v>
      </c>
      <c r="D24" s="2" t="s">
        <v>186</v>
      </c>
      <c r="E24" s="1"/>
      <c r="F24" s="18"/>
      <c r="G24" s="1"/>
      <c r="H24" s="18"/>
      <c r="I24" s="1"/>
      <c r="J24" s="18"/>
      <c r="K24" s="18"/>
      <c r="L24" s="18"/>
      <c r="M24" s="22"/>
      <c r="N24" t="s">
        <v>231</v>
      </c>
    </row>
    <row r="25" spans="1:14" ht="17.100000000000001" customHeight="1" x14ac:dyDescent="0.15">
      <c r="A25" s="5" t="s">
        <v>403</v>
      </c>
      <c r="B25" s="165" t="s">
        <v>231</v>
      </c>
      <c r="C25" s="2">
        <v>1</v>
      </c>
      <c r="D25" s="2" t="s">
        <v>186</v>
      </c>
      <c r="E25" s="18"/>
      <c r="F25" s="18"/>
      <c r="G25" s="18"/>
      <c r="H25" s="18"/>
      <c r="I25" s="18"/>
      <c r="J25" s="18"/>
      <c r="K25" s="18"/>
      <c r="L25" s="18"/>
      <c r="M25" s="22"/>
      <c r="N25" t="s">
        <v>231</v>
      </c>
    </row>
    <row r="26" spans="1:14" ht="17.100000000000001" customHeight="1" x14ac:dyDescent="0.15">
      <c r="A26" s="5" t="s">
        <v>335</v>
      </c>
      <c r="B26" s="165" t="s">
        <v>378</v>
      </c>
      <c r="C26" s="2">
        <v>1</v>
      </c>
      <c r="D26" s="2" t="s">
        <v>186</v>
      </c>
      <c r="E26" s="18"/>
      <c r="F26" s="18"/>
      <c r="G26" s="18"/>
      <c r="H26" s="18"/>
      <c r="I26" s="18"/>
      <c r="J26" s="18"/>
      <c r="K26" s="18"/>
      <c r="L26" s="18"/>
      <c r="M26" s="22"/>
      <c r="N26" t="s">
        <v>231</v>
      </c>
    </row>
    <row r="27" spans="1:14" ht="17.100000000000001" customHeight="1" x14ac:dyDescent="0.15">
      <c r="A27" s="5" t="s">
        <v>129</v>
      </c>
      <c r="B27" s="165" t="s">
        <v>231</v>
      </c>
      <c r="C27" s="2"/>
      <c r="D27" s="2" t="s">
        <v>231</v>
      </c>
      <c r="E27" s="1"/>
      <c r="F27" s="18"/>
      <c r="G27" s="1"/>
      <c r="H27" s="18"/>
      <c r="I27" s="1"/>
      <c r="J27" s="18"/>
      <c r="K27" s="18"/>
      <c r="L27" s="18"/>
      <c r="M27" s="22"/>
      <c r="N27" t="s">
        <v>231</v>
      </c>
    </row>
    <row r="28" spans="1:14" ht="17.100000000000001" customHeight="1" x14ac:dyDescent="0.15">
      <c r="A28" s="5" t="s">
        <v>336</v>
      </c>
      <c r="B28" s="166">
        <v>0.06</v>
      </c>
      <c r="C28" s="2">
        <v>1</v>
      </c>
      <c r="D28" s="2" t="s">
        <v>186</v>
      </c>
      <c r="E28" s="1"/>
      <c r="F28" s="18"/>
      <c r="G28" s="1"/>
      <c r="H28" s="18"/>
      <c r="I28" s="1"/>
      <c r="J28" s="18"/>
      <c r="K28" s="18"/>
      <c r="L28" s="18"/>
      <c r="M28" s="22"/>
      <c r="N28" t="s">
        <v>231</v>
      </c>
    </row>
    <row r="29" spans="1:14" ht="17.100000000000001" customHeight="1" x14ac:dyDescent="0.15">
      <c r="A29" s="5" t="s">
        <v>337</v>
      </c>
      <c r="B29" s="166">
        <v>9.4176024999999997E-2</v>
      </c>
      <c r="C29" s="2">
        <v>1</v>
      </c>
      <c r="D29" s="2" t="s">
        <v>186</v>
      </c>
      <c r="E29" s="1"/>
      <c r="F29" s="18"/>
      <c r="G29" s="1"/>
      <c r="H29" s="18"/>
      <c r="I29" s="1"/>
      <c r="J29" s="18"/>
      <c r="K29" s="18"/>
      <c r="L29" s="18"/>
      <c r="M29" s="22"/>
      <c r="N29" s="101"/>
    </row>
    <row r="30" spans="1:14" ht="17.100000000000001" customHeight="1" x14ac:dyDescent="0.15">
      <c r="A30" s="5" t="s">
        <v>81</v>
      </c>
      <c r="B30" s="2" t="s">
        <v>231</v>
      </c>
      <c r="C30" s="2"/>
      <c r="D30" s="2" t="s">
        <v>231</v>
      </c>
      <c r="E30" s="1"/>
      <c r="F30" s="18"/>
      <c r="G30" s="1"/>
      <c r="H30" s="18"/>
      <c r="I30" s="1"/>
      <c r="J30" s="18"/>
      <c r="K30" s="18"/>
      <c r="L30" s="18"/>
      <c r="M30" s="22"/>
      <c r="N30" t="s">
        <v>231</v>
      </c>
    </row>
    <row r="31" spans="1:14" ht="17.100000000000001" customHeight="1" x14ac:dyDescent="0.15">
      <c r="A31" s="5" t="s">
        <v>100</v>
      </c>
      <c r="B31" s="2" t="s">
        <v>71</v>
      </c>
      <c r="C31" s="2">
        <v>1</v>
      </c>
      <c r="D31" s="2" t="s">
        <v>186</v>
      </c>
      <c r="E31" s="1"/>
      <c r="F31" s="18"/>
      <c r="G31" s="1"/>
      <c r="H31" s="18"/>
      <c r="I31" s="1"/>
      <c r="J31" s="18"/>
      <c r="K31" s="18"/>
      <c r="L31" s="18"/>
      <c r="M31" s="22"/>
      <c r="N31" t="s">
        <v>231</v>
      </c>
    </row>
    <row r="32" spans="1:14" ht="17.100000000000001" customHeight="1" x14ac:dyDescent="0.15">
      <c r="A32" s="5" t="s">
        <v>167</v>
      </c>
      <c r="B32" s="2" t="s">
        <v>231</v>
      </c>
      <c r="C32" s="2">
        <v>1</v>
      </c>
      <c r="D32" s="2" t="s">
        <v>186</v>
      </c>
      <c r="E32" s="1"/>
      <c r="F32" s="18"/>
      <c r="G32" s="1"/>
      <c r="H32" s="18"/>
      <c r="I32" s="1"/>
      <c r="J32" s="18"/>
      <c r="K32" s="18"/>
      <c r="L32" s="18"/>
      <c r="M32" s="22"/>
      <c r="N32" t="s">
        <v>231</v>
      </c>
    </row>
    <row r="33" spans="1:14" ht="17.100000000000001" customHeight="1" x14ac:dyDescent="0.15">
      <c r="A33" s="135" t="s">
        <v>413</v>
      </c>
      <c r="B33" s="2"/>
      <c r="C33" s="2"/>
      <c r="D33" s="2" t="s">
        <v>231</v>
      </c>
      <c r="E33" s="1"/>
      <c r="F33" s="18"/>
      <c r="G33" s="1"/>
      <c r="H33" s="18"/>
      <c r="I33" s="1"/>
      <c r="J33" s="18"/>
      <c r="K33" s="18"/>
      <c r="L33" s="18"/>
      <c r="M33" s="22"/>
      <c r="N33" t="s">
        <v>231</v>
      </c>
    </row>
    <row r="34" spans="1:14" ht="17.100000000000001" customHeight="1" x14ac:dyDescent="0.15">
      <c r="A34" s="2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22"/>
    </row>
    <row r="35" spans="1:14" ht="17.100000000000001" customHeight="1" x14ac:dyDescent="0.15">
      <c r="A35" s="5" t="s">
        <v>49</v>
      </c>
      <c r="B35" s="2" t="s">
        <v>433</v>
      </c>
      <c r="C35" s="105">
        <v>1</v>
      </c>
      <c r="D35" s="2" t="s">
        <v>186</v>
      </c>
      <c r="F35" s="18"/>
      <c r="H35" s="18"/>
      <c r="J35" s="18"/>
      <c r="L35" s="18"/>
      <c r="M35" s="22"/>
      <c r="N35" t="s">
        <v>231</v>
      </c>
    </row>
    <row r="36" spans="1:14" s="155" customFormat="1" ht="17.100000000000001" customHeight="1" x14ac:dyDescent="0.15">
      <c r="A36" s="5" t="s">
        <v>386</v>
      </c>
      <c r="B36" s="2" t="s">
        <v>410</v>
      </c>
      <c r="C36" s="156">
        <v>7</v>
      </c>
      <c r="D36" s="2" t="s">
        <v>134</v>
      </c>
      <c r="E36" s="18"/>
      <c r="F36" s="18"/>
      <c r="G36" s="18"/>
      <c r="H36" s="18"/>
      <c r="I36" s="18"/>
      <c r="J36" s="18"/>
      <c r="K36" s="18"/>
      <c r="L36" s="18"/>
      <c r="M36" s="22"/>
    </row>
    <row r="37" spans="1:14" s="155" customFormat="1" ht="17.100000000000001" customHeight="1" x14ac:dyDescent="0.15">
      <c r="A37" s="5" t="s">
        <v>387</v>
      </c>
      <c r="B37" s="2" t="s">
        <v>410</v>
      </c>
      <c r="C37" s="156">
        <v>7</v>
      </c>
      <c r="D37" s="2" t="s">
        <v>134</v>
      </c>
      <c r="E37" s="18"/>
      <c r="F37" s="18"/>
      <c r="G37" s="18"/>
      <c r="H37" s="18"/>
      <c r="I37" s="18"/>
      <c r="J37" s="18"/>
      <c r="K37" s="18"/>
      <c r="L37" s="18"/>
      <c r="M37" s="22"/>
    </row>
    <row r="38" spans="1:14" s="155" customFormat="1" ht="17.100000000000001" customHeight="1" x14ac:dyDescent="0.15">
      <c r="A38" s="5" t="s">
        <v>388</v>
      </c>
      <c r="B38" s="2" t="s">
        <v>410</v>
      </c>
      <c r="C38" s="156">
        <v>7</v>
      </c>
      <c r="D38" s="2" t="s">
        <v>134</v>
      </c>
      <c r="E38" s="18"/>
      <c r="F38" s="18"/>
      <c r="G38" s="18"/>
      <c r="H38" s="18"/>
      <c r="I38" s="18"/>
      <c r="J38" s="18"/>
      <c r="K38" s="18"/>
      <c r="L38" s="18"/>
      <c r="M38" s="22"/>
    </row>
    <row r="39" spans="1:14" s="155" customFormat="1" ht="17.100000000000001" customHeight="1" x14ac:dyDescent="0.15">
      <c r="A39" s="5" t="s">
        <v>389</v>
      </c>
      <c r="B39" s="2" t="s">
        <v>410</v>
      </c>
      <c r="C39" s="156">
        <v>7</v>
      </c>
      <c r="D39" s="2" t="s">
        <v>134</v>
      </c>
      <c r="E39" s="18"/>
      <c r="F39" s="18"/>
      <c r="G39" s="18"/>
      <c r="H39" s="18"/>
      <c r="I39" s="18"/>
      <c r="J39" s="18"/>
      <c r="K39" s="18"/>
      <c r="L39" s="18"/>
      <c r="M39" s="22"/>
    </row>
    <row r="40" spans="1:14" s="155" customFormat="1" ht="17.100000000000001" customHeight="1" x14ac:dyDescent="0.15">
      <c r="A40" s="5" t="s">
        <v>390</v>
      </c>
      <c r="B40" s="2" t="s">
        <v>410</v>
      </c>
      <c r="C40" s="156">
        <v>11</v>
      </c>
      <c r="D40" s="2" t="s">
        <v>134</v>
      </c>
      <c r="E40" s="18"/>
      <c r="F40" s="18"/>
      <c r="G40" s="18"/>
      <c r="H40" s="18"/>
      <c r="I40" s="18"/>
      <c r="J40" s="18"/>
      <c r="K40" s="18"/>
      <c r="L40" s="18"/>
      <c r="M40" s="22"/>
    </row>
    <row r="41" spans="1:14" ht="17.100000000000001" customHeight="1" x14ac:dyDescent="0.15">
      <c r="A41" s="5" t="s">
        <v>42</v>
      </c>
      <c r="B41" s="2" t="s">
        <v>188</v>
      </c>
      <c r="C41" s="146">
        <v>5</v>
      </c>
      <c r="D41" s="2" t="s">
        <v>150</v>
      </c>
      <c r="E41" s="18"/>
      <c r="F41" s="18"/>
      <c r="G41" s="18"/>
      <c r="H41" s="18"/>
      <c r="I41" s="18"/>
      <c r="J41" s="18"/>
      <c r="K41" s="18"/>
      <c r="L41" s="18"/>
      <c r="M41" s="22"/>
    </row>
    <row r="42" spans="1:14" s="155" customFormat="1" ht="17.100000000000001" customHeight="1" x14ac:dyDescent="0.15">
      <c r="A42" s="5" t="s">
        <v>218</v>
      </c>
      <c r="B42" s="2" t="s">
        <v>231</v>
      </c>
      <c r="C42" s="146">
        <v>5</v>
      </c>
      <c r="D42" s="2" t="s">
        <v>147</v>
      </c>
      <c r="E42" s="18"/>
      <c r="F42" s="18"/>
      <c r="G42" s="18"/>
      <c r="H42" s="18"/>
      <c r="I42" s="18"/>
      <c r="J42" s="18"/>
      <c r="K42" s="18"/>
      <c r="L42" s="18"/>
      <c r="M42" s="22"/>
    </row>
    <row r="43" spans="1:14" s="155" customFormat="1" ht="17.100000000000001" customHeight="1" x14ac:dyDescent="0.15">
      <c r="A43" s="5" t="s">
        <v>4</v>
      </c>
      <c r="B43" s="2" t="s">
        <v>190</v>
      </c>
      <c r="C43" s="146">
        <v>5</v>
      </c>
      <c r="D43" s="2" t="s">
        <v>142</v>
      </c>
      <c r="E43" s="18"/>
      <c r="F43" s="18"/>
      <c r="G43" s="18"/>
      <c r="H43" s="18"/>
      <c r="I43" s="18"/>
      <c r="J43" s="18"/>
      <c r="K43" s="18"/>
      <c r="L43" s="18"/>
      <c r="M43" s="22"/>
    </row>
    <row r="44" spans="1:14" ht="17.100000000000001" customHeight="1" x14ac:dyDescent="0.15">
      <c r="A44" s="21"/>
      <c r="B44" s="1"/>
      <c r="C44" s="105"/>
      <c r="D44" s="1"/>
      <c r="E44" s="1"/>
      <c r="F44" s="1"/>
      <c r="G44" s="1"/>
      <c r="H44" s="1"/>
      <c r="I44" s="1"/>
      <c r="J44" s="1"/>
      <c r="K44" s="1"/>
      <c r="L44" s="1"/>
      <c r="M44" s="22"/>
      <c r="N44" t="s">
        <v>231</v>
      </c>
    </row>
    <row r="45" spans="1:14" ht="17.100000000000001" customHeight="1" x14ac:dyDescent="0.15">
      <c r="A45" s="5" t="s">
        <v>26</v>
      </c>
      <c r="B45" s="2" t="s">
        <v>433</v>
      </c>
      <c r="C45" s="105">
        <v>1</v>
      </c>
      <c r="D45" s="2" t="s">
        <v>186</v>
      </c>
      <c r="E45" s="123"/>
      <c r="F45" s="18"/>
      <c r="G45" s="123"/>
      <c r="H45" s="18"/>
      <c r="I45" s="123"/>
      <c r="J45" s="18"/>
      <c r="K45" s="123"/>
      <c r="L45" s="18"/>
      <c r="M45" s="22"/>
      <c r="N45" t="s">
        <v>231</v>
      </c>
    </row>
    <row r="46" spans="1:14" s="155" customFormat="1" ht="17.100000000000001" customHeight="1" x14ac:dyDescent="0.15">
      <c r="A46" s="5" t="s">
        <v>391</v>
      </c>
      <c r="B46" s="2" t="s">
        <v>166</v>
      </c>
      <c r="C46" s="146">
        <f>1*1+4*3</f>
        <v>13</v>
      </c>
      <c r="D46" s="2" t="s">
        <v>134</v>
      </c>
      <c r="E46" s="18"/>
      <c r="F46" s="18"/>
      <c r="G46" s="18"/>
      <c r="H46" s="18"/>
      <c r="I46" s="18"/>
      <c r="J46" s="18"/>
      <c r="K46" s="18"/>
      <c r="L46" s="18"/>
      <c r="M46" s="22"/>
    </row>
    <row r="47" spans="1:14" s="155" customFormat="1" ht="17.100000000000001" customHeight="1" x14ac:dyDescent="0.15">
      <c r="A47" s="5" t="s">
        <v>392</v>
      </c>
      <c r="B47" s="2" t="s">
        <v>166</v>
      </c>
      <c r="C47" s="146">
        <f>1*1+4*3</f>
        <v>13</v>
      </c>
      <c r="D47" s="2" t="s">
        <v>134</v>
      </c>
      <c r="E47" s="18"/>
      <c r="F47" s="18"/>
      <c r="G47" s="18"/>
      <c r="H47" s="18"/>
      <c r="I47" s="18"/>
      <c r="J47" s="18"/>
      <c r="K47" s="18"/>
      <c r="L47" s="18"/>
      <c r="M47" s="22"/>
    </row>
    <row r="48" spans="1:14" s="155" customFormat="1" ht="17.100000000000001" customHeight="1" x14ac:dyDescent="0.15">
      <c r="A48" s="5" t="s">
        <v>393</v>
      </c>
      <c r="B48" s="2" t="s">
        <v>166</v>
      </c>
      <c r="C48" s="146">
        <f>1*1+4*3</f>
        <v>13</v>
      </c>
      <c r="D48" s="2" t="s">
        <v>134</v>
      </c>
      <c r="E48" s="18"/>
      <c r="F48" s="18"/>
      <c r="G48" s="18"/>
      <c r="H48" s="18"/>
      <c r="I48" s="18"/>
      <c r="J48" s="18"/>
      <c r="K48" s="18"/>
      <c r="L48" s="18"/>
      <c r="M48" s="22"/>
    </row>
    <row r="49" spans="1:14" s="155" customFormat="1" ht="17.100000000000001" customHeight="1" x14ac:dyDescent="0.15">
      <c r="A49" s="5" t="s">
        <v>394</v>
      </c>
      <c r="B49" s="2" t="s">
        <v>37</v>
      </c>
      <c r="C49" s="146">
        <f>1*1+4*3</f>
        <v>13</v>
      </c>
      <c r="D49" s="2" t="s">
        <v>134</v>
      </c>
      <c r="E49" s="18"/>
      <c r="F49" s="18"/>
      <c r="G49" s="18"/>
      <c r="H49" s="18"/>
      <c r="I49" s="18"/>
      <c r="J49" s="18"/>
      <c r="K49" s="18"/>
      <c r="L49" s="18"/>
      <c r="M49" s="22"/>
    </row>
    <row r="50" spans="1:14" s="155" customFormat="1" ht="17.100000000000001" customHeight="1" x14ac:dyDescent="0.15">
      <c r="A50" s="5" t="s">
        <v>395</v>
      </c>
      <c r="B50" s="2" t="s">
        <v>183</v>
      </c>
      <c r="C50" s="146">
        <f>1*2+4*3</f>
        <v>14</v>
      </c>
      <c r="D50" s="2" t="s">
        <v>134</v>
      </c>
      <c r="E50" s="18"/>
      <c r="F50" s="18"/>
      <c r="G50" s="18"/>
      <c r="H50" s="18"/>
      <c r="I50" s="18"/>
      <c r="J50" s="18"/>
      <c r="K50" s="18"/>
      <c r="L50" s="18"/>
      <c r="M50" s="22"/>
    </row>
    <row r="51" spans="1:14" s="155" customFormat="1" ht="17.100000000000001" customHeight="1" x14ac:dyDescent="0.15">
      <c r="A51" s="5" t="s">
        <v>396</v>
      </c>
      <c r="B51" s="2" t="s">
        <v>182</v>
      </c>
      <c r="C51" s="146">
        <f>1*2+4*9</f>
        <v>38</v>
      </c>
      <c r="D51" s="2" t="s">
        <v>134</v>
      </c>
      <c r="E51" s="18"/>
      <c r="F51" s="18"/>
      <c r="G51" s="18"/>
      <c r="H51" s="18"/>
      <c r="I51" s="18"/>
      <c r="J51" s="18"/>
      <c r="K51" s="18"/>
      <c r="L51" s="18"/>
      <c r="M51" s="22"/>
    </row>
    <row r="52" spans="1:14" s="155" customFormat="1" ht="17.100000000000001" customHeight="1" x14ac:dyDescent="0.15">
      <c r="A52" s="5" t="s">
        <v>397</v>
      </c>
      <c r="B52" s="2" t="s">
        <v>174</v>
      </c>
      <c r="C52" s="146">
        <f>1*4+4*12</f>
        <v>52</v>
      </c>
      <c r="D52" s="2" t="s">
        <v>134</v>
      </c>
      <c r="E52" s="18"/>
      <c r="F52" s="18"/>
      <c r="G52" s="18"/>
      <c r="H52" s="18"/>
      <c r="I52" s="18"/>
      <c r="J52" s="18"/>
      <c r="K52" s="18"/>
      <c r="L52" s="18"/>
      <c r="M52" s="22"/>
    </row>
    <row r="53" spans="1:14" ht="17.100000000000001" customHeight="1" x14ac:dyDescent="0.15">
      <c r="A53" s="5" t="s">
        <v>398</v>
      </c>
      <c r="B53" s="2" t="s">
        <v>101</v>
      </c>
      <c r="C53" s="146">
        <f>1*6+4*15</f>
        <v>66</v>
      </c>
      <c r="D53" s="2" t="s">
        <v>134</v>
      </c>
      <c r="E53" s="18"/>
      <c r="F53" s="18"/>
      <c r="G53" s="18"/>
      <c r="H53" s="18"/>
      <c r="I53" s="18"/>
      <c r="J53" s="18"/>
      <c r="K53" s="18"/>
      <c r="L53" s="18"/>
      <c r="M53" s="22"/>
    </row>
    <row r="54" spans="1:14" ht="17.100000000000001" customHeight="1" x14ac:dyDescent="0.15">
      <c r="A54" s="5" t="s">
        <v>399</v>
      </c>
      <c r="B54" s="2" t="s">
        <v>231</v>
      </c>
      <c r="C54" s="146">
        <f>1*6+4*15</f>
        <v>66</v>
      </c>
      <c r="D54" s="2" t="s">
        <v>134</v>
      </c>
      <c r="E54" s="18"/>
      <c r="F54" s="18"/>
      <c r="G54" s="18"/>
      <c r="H54" s="18"/>
      <c r="I54" s="18"/>
      <c r="J54" s="18"/>
      <c r="K54" s="18"/>
      <c r="L54" s="18"/>
      <c r="M54" s="22"/>
      <c r="N54" t="s">
        <v>231</v>
      </c>
    </row>
    <row r="55" spans="1:14" ht="17.100000000000001" customHeight="1" x14ac:dyDescent="0.15">
      <c r="A55" s="5" t="s">
        <v>400</v>
      </c>
      <c r="B55" s="2" t="s">
        <v>166</v>
      </c>
      <c r="C55" s="146">
        <f>1*3+4*9</f>
        <v>39</v>
      </c>
      <c r="D55" s="2" t="s">
        <v>134</v>
      </c>
      <c r="E55" s="18"/>
      <c r="F55" s="18"/>
      <c r="G55" s="18"/>
      <c r="H55" s="18"/>
      <c r="I55" s="18"/>
      <c r="J55" s="18"/>
      <c r="K55" s="18"/>
      <c r="L55" s="18"/>
      <c r="M55" s="22"/>
      <c r="N55" t="s">
        <v>231</v>
      </c>
    </row>
    <row r="56" spans="1:14" ht="17.100000000000001" customHeight="1" x14ac:dyDescent="0.15">
      <c r="A56" s="5" t="s">
        <v>401</v>
      </c>
      <c r="B56" s="2" t="s">
        <v>37</v>
      </c>
      <c r="C56" s="146">
        <f>1*1+4*3</f>
        <v>13</v>
      </c>
      <c r="D56" s="2" t="s">
        <v>134</v>
      </c>
      <c r="E56" s="18"/>
      <c r="F56" s="18"/>
      <c r="G56" s="18"/>
      <c r="H56" s="18"/>
      <c r="I56" s="18"/>
      <c r="J56" s="18"/>
      <c r="K56" s="18"/>
      <c r="L56" s="18"/>
      <c r="M56" s="22"/>
      <c r="N56" t="s">
        <v>231</v>
      </c>
    </row>
    <row r="57" spans="1:14" ht="17.100000000000001" customHeight="1" x14ac:dyDescent="0.15">
      <c r="A57" s="5" t="s">
        <v>402</v>
      </c>
      <c r="B57" s="2" t="s">
        <v>183</v>
      </c>
      <c r="C57" s="146">
        <f>1*2+4*3</f>
        <v>14</v>
      </c>
      <c r="D57" s="2" t="s">
        <v>134</v>
      </c>
      <c r="E57" s="18"/>
      <c r="F57" s="18"/>
      <c r="G57" s="18"/>
      <c r="H57" s="18"/>
      <c r="I57" s="18"/>
      <c r="J57" s="18"/>
      <c r="K57" s="18"/>
      <c r="L57" s="18"/>
      <c r="M57" s="22"/>
    </row>
    <row r="58" spans="1:14" ht="17.100000000000001" customHeight="1" x14ac:dyDescent="0.15">
      <c r="A58" s="5" t="s">
        <v>104</v>
      </c>
      <c r="B58" s="2" t="s">
        <v>231</v>
      </c>
      <c r="C58" s="105"/>
      <c r="D58" s="2" t="s">
        <v>231</v>
      </c>
      <c r="E58" s="1"/>
      <c r="F58" s="18"/>
      <c r="G58" s="1"/>
      <c r="H58" s="18"/>
      <c r="I58" s="1"/>
      <c r="J58" s="18"/>
      <c r="K58" s="18"/>
      <c r="L58" s="18"/>
      <c r="M58" s="22"/>
    </row>
    <row r="59" spans="1:14" s="155" customFormat="1" ht="17.100000000000001" customHeight="1" x14ac:dyDescent="0.15">
      <c r="A59" s="5" t="s">
        <v>172</v>
      </c>
      <c r="B59" s="2" t="s">
        <v>382</v>
      </c>
      <c r="C59" s="105">
        <v>1</v>
      </c>
      <c r="D59" s="2" t="s">
        <v>186</v>
      </c>
      <c r="F59" s="18"/>
      <c r="H59" s="18"/>
      <c r="J59" s="18"/>
      <c r="L59" s="18"/>
      <c r="M59" s="22"/>
    </row>
    <row r="60" spans="1:14" s="155" customFormat="1" ht="17.100000000000001" customHeight="1" x14ac:dyDescent="0.15">
      <c r="A60" s="5" t="s">
        <v>170</v>
      </c>
      <c r="B60" s="2" t="s">
        <v>18</v>
      </c>
      <c r="C60" s="146">
        <v>5</v>
      </c>
      <c r="D60" s="2" t="s">
        <v>147</v>
      </c>
      <c r="E60" s="18"/>
      <c r="F60" s="18"/>
      <c r="G60" s="18"/>
      <c r="H60" s="18"/>
      <c r="I60" s="18"/>
      <c r="J60" s="18"/>
      <c r="K60" s="18"/>
      <c r="L60" s="18"/>
      <c r="M60" s="12"/>
    </row>
    <row r="61" spans="1:14" s="155" customFormat="1" ht="17.100000000000001" customHeight="1" x14ac:dyDescent="0.15">
      <c r="A61" s="5"/>
      <c r="B61" s="2"/>
      <c r="C61" s="105"/>
      <c r="D61" s="2"/>
      <c r="E61" s="1"/>
      <c r="F61" s="18"/>
      <c r="G61" s="1"/>
      <c r="H61" s="18"/>
      <c r="I61" s="1"/>
      <c r="J61" s="18"/>
      <c r="K61" s="18"/>
      <c r="L61" s="18"/>
      <c r="M61" s="22"/>
    </row>
    <row r="62" spans="1:14" s="155" customFormat="1" ht="17.100000000000001" customHeight="1" x14ac:dyDescent="0.15">
      <c r="A62" s="5" t="s">
        <v>77</v>
      </c>
      <c r="B62" s="2" t="s">
        <v>382</v>
      </c>
      <c r="C62" s="105">
        <v>1</v>
      </c>
      <c r="D62" s="2" t="s">
        <v>186</v>
      </c>
      <c r="F62" s="18"/>
      <c r="H62" s="18"/>
      <c r="J62" s="18"/>
      <c r="L62" s="18"/>
      <c r="M62" s="22"/>
    </row>
    <row r="63" spans="1:14" s="155" customFormat="1" ht="17.100000000000001" customHeight="1" x14ac:dyDescent="0.15">
      <c r="A63" s="5" t="s">
        <v>220</v>
      </c>
      <c r="B63" s="2" t="s">
        <v>18</v>
      </c>
      <c r="C63" s="146">
        <v>5</v>
      </c>
      <c r="D63" s="2" t="s">
        <v>147</v>
      </c>
      <c r="E63" s="18"/>
      <c r="F63" s="18"/>
      <c r="G63" s="18"/>
      <c r="H63" s="18"/>
      <c r="I63" s="18"/>
      <c r="J63" s="18"/>
      <c r="K63" s="18"/>
      <c r="L63" s="18"/>
      <c r="M63" s="22"/>
    </row>
    <row r="64" spans="1:14" ht="17.100000000000001" customHeight="1" x14ac:dyDescent="0.15">
      <c r="A64" s="21"/>
      <c r="B64" s="1"/>
      <c r="C64" s="105"/>
      <c r="D64" s="1"/>
      <c r="E64" s="1"/>
      <c r="F64" s="1"/>
      <c r="G64" s="1"/>
      <c r="H64" s="1"/>
      <c r="I64" s="1"/>
      <c r="J64" s="1"/>
      <c r="K64" s="1"/>
      <c r="L64" s="1"/>
      <c r="M64" s="22"/>
      <c r="N64" t="s">
        <v>231</v>
      </c>
    </row>
    <row r="65" spans="1:14" ht="17.100000000000001" customHeight="1" x14ac:dyDescent="0.15">
      <c r="A65" s="5" t="s">
        <v>52</v>
      </c>
      <c r="B65" s="2" t="s">
        <v>382</v>
      </c>
      <c r="C65" s="105">
        <v>1</v>
      </c>
      <c r="D65" s="2" t="s">
        <v>186</v>
      </c>
      <c r="F65" s="18"/>
      <c r="H65" s="18"/>
      <c r="J65" s="18"/>
      <c r="L65" s="18"/>
      <c r="M65" s="22"/>
      <c r="N65" t="s">
        <v>231</v>
      </c>
    </row>
    <row r="66" spans="1:14" ht="17.100000000000001" customHeight="1" x14ac:dyDescent="0.15">
      <c r="A66" s="5" t="s">
        <v>83</v>
      </c>
      <c r="B66" s="2" t="s">
        <v>18</v>
      </c>
      <c r="C66" s="146">
        <v>5</v>
      </c>
      <c r="D66" s="2" t="s">
        <v>147</v>
      </c>
      <c r="E66" s="18"/>
      <c r="F66" s="18"/>
      <c r="G66" s="18"/>
      <c r="H66" s="18"/>
      <c r="I66" s="18"/>
      <c r="J66" s="18"/>
      <c r="K66" s="18"/>
      <c r="L66" s="18"/>
      <c r="M66" s="22"/>
      <c r="N66" t="s">
        <v>231</v>
      </c>
    </row>
    <row r="67" spans="1:14" ht="17.100000000000001" customHeight="1" x14ac:dyDescent="0.15">
      <c r="A67" s="141"/>
      <c r="B67" s="2"/>
      <c r="C67" s="105"/>
      <c r="D67" s="2"/>
      <c r="E67" s="142"/>
      <c r="F67" s="18"/>
      <c r="G67" s="143"/>
      <c r="H67" s="18"/>
      <c r="I67" s="143"/>
      <c r="J67" s="18"/>
      <c r="K67" s="144"/>
      <c r="L67" s="18"/>
      <c r="M67" s="22"/>
      <c r="N67" t="s">
        <v>231</v>
      </c>
    </row>
    <row r="68" spans="1:14" ht="17.100000000000001" customHeight="1" x14ac:dyDescent="0.15">
      <c r="A68" s="5" t="s">
        <v>374</v>
      </c>
      <c r="B68" s="2" t="s">
        <v>383</v>
      </c>
      <c r="C68" s="105">
        <v>1</v>
      </c>
      <c r="D68" s="2" t="s">
        <v>186</v>
      </c>
      <c r="F68" s="122"/>
      <c r="H68" s="122"/>
      <c r="J68" s="122"/>
      <c r="L68" s="18"/>
      <c r="M68" s="22"/>
      <c r="N68" t="s">
        <v>231</v>
      </c>
    </row>
    <row r="69" spans="1:14" ht="17.100000000000001" customHeight="1" x14ac:dyDescent="0.15">
      <c r="A69" s="5" t="s">
        <v>431</v>
      </c>
      <c r="B69" s="2" t="s">
        <v>18</v>
      </c>
      <c r="C69" s="146">
        <v>1</v>
      </c>
      <c r="D69" s="2" t="s">
        <v>319</v>
      </c>
      <c r="E69" s="18"/>
      <c r="F69" s="18"/>
      <c r="G69" s="18"/>
      <c r="H69" s="18"/>
      <c r="I69" s="18"/>
      <c r="J69" s="18"/>
      <c r="K69" s="18"/>
      <c r="L69" s="18"/>
    </row>
    <row r="70" spans="1:14" ht="17.100000000000001" customHeight="1" x14ac:dyDescent="0.15">
      <c r="A70" s="5"/>
      <c r="B70" s="2"/>
      <c r="C70" s="105"/>
      <c r="D70" s="2"/>
      <c r="E70" s="18"/>
      <c r="F70" s="18"/>
      <c r="G70" s="18"/>
      <c r="H70" s="18"/>
      <c r="I70" s="18"/>
      <c r="J70" s="18"/>
      <c r="K70" s="18"/>
      <c r="L70" s="18"/>
      <c r="M70" s="22"/>
    </row>
    <row r="71" spans="1:14" s="167" customFormat="1" ht="17.100000000000001" customHeight="1" x14ac:dyDescent="0.15">
      <c r="A71" s="172" t="s">
        <v>437</v>
      </c>
      <c r="B71" s="123"/>
      <c r="C71" s="123">
        <v>1</v>
      </c>
      <c r="D71" s="123" t="s">
        <v>319</v>
      </c>
      <c r="E71" s="123"/>
      <c r="F71" s="18"/>
      <c r="G71" s="123"/>
      <c r="H71" s="18"/>
      <c r="I71" s="123"/>
      <c r="J71" s="18"/>
      <c r="K71" s="18"/>
      <c r="L71" s="18"/>
      <c r="M71" s="159"/>
      <c r="N71" s="167" t="s">
        <v>231</v>
      </c>
    </row>
    <row r="72" spans="1:14" s="167" customFormat="1" ht="17.100000000000001" customHeight="1" x14ac:dyDescent="0.15">
      <c r="A72" s="172" t="s">
        <v>439</v>
      </c>
      <c r="B72" s="162" t="s">
        <v>383</v>
      </c>
      <c r="C72" s="3">
        <v>5</v>
      </c>
      <c r="D72" s="3" t="s">
        <v>438</v>
      </c>
      <c r="E72" s="125"/>
      <c r="F72" s="18"/>
      <c r="G72" s="125"/>
      <c r="H72" s="18"/>
      <c r="I72" s="125"/>
      <c r="J72" s="18"/>
      <c r="K72" s="18"/>
      <c r="L72" s="18"/>
      <c r="M72" s="173"/>
      <c r="N72" s="167" t="s">
        <v>231</v>
      </c>
    </row>
    <row r="73" spans="1:14" s="167" customFormat="1" ht="17.100000000000001" customHeight="1" x14ac:dyDescent="0.15">
      <c r="A73" s="172"/>
      <c r="B73" s="162"/>
      <c r="C73" s="3"/>
      <c r="D73" s="3"/>
      <c r="E73" s="125"/>
      <c r="F73" s="125"/>
      <c r="G73" s="18"/>
      <c r="H73" s="18"/>
      <c r="I73" s="18"/>
      <c r="J73" s="18"/>
      <c r="K73" s="18"/>
      <c r="L73" s="18"/>
      <c r="M73" s="173"/>
      <c r="N73" s="167" t="s">
        <v>231</v>
      </c>
    </row>
    <row r="74" spans="1:14" ht="17.100000000000001" customHeight="1" x14ac:dyDescent="0.15">
      <c r="A74" s="127" t="s">
        <v>440</v>
      </c>
      <c r="B74" s="123"/>
      <c r="C74" s="123">
        <v>1</v>
      </c>
      <c r="D74" s="123" t="s">
        <v>329</v>
      </c>
      <c r="E74" s="123"/>
      <c r="F74" s="123"/>
      <c r="G74" s="123"/>
      <c r="H74" s="123"/>
      <c r="I74" s="123"/>
      <c r="J74" s="123"/>
      <c r="K74" s="18"/>
      <c r="L74" s="18"/>
      <c r="M74" s="159"/>
      <c r="N74" t="s">
        <v>231</v>
      </c>
    </row>
    <row r="75" spans="1:14" ht="17.100000000000001" customHeight="1" x14ac:dyDescent="0.15">
      <c r="A75" s="127" t="s">
        <v>324</v>
      </c>
      <c r="B75" s="162" t="s">
        <v>321</v>
      </c>
      <c r="C75" s="123">
        <v>8</v>
      </c>
      <c r="D75" s="123" t="s">
        <v>326</v>
      </c>
      <c r="E75" s="125"/>
      <c r="F75" s="125"/>
      <c r="G75" s="124"/>
      <c r="H75" s="124"/>
      <c r="I75" s="124"/>
      <c r="J75" s="124"/>
      <c r="K75" s="18"/>
      <c r="L75" s="18"/>
      <c r="M75" s="157"/>
      <c r="N75" t="s">
        <v>231</v>
      </c>
    </row>
    <row r="76" spans="1:14" ht="17.100000000000001" customHeight="1" x14ac:dyDescent="0.15">
      <c r="A76" s="127" t="s">
        <v>325</v>
      </c>
      <c r="B76" s="162" t="s">
        <v>377</v>
      </c>
      <c r="C76" s="123">
        <v>10</v>
      </c>
      <c r="D76" s="123" t="s">
        <v>327</v>
      </c>
      <c r="E76" s="125"/>
      <c r="F76" s="125"/>
      <c r="G76" s="18"/>
      <c r="H76" s="18"/>
      <c r="I76" s="18"/>
      <c r="J76" s="18"/>
      <c r="K76" s="18"/>
      <c r="L76" s="18"/>
      <c r="M76" s="157"/>
      <c r="N76" t="s">
        <v>231</v>
      </c>
    </row>
    <row r="77" spans="1:14" ht="17.100000000000001" customHeight="1" x14ac:dyDescent="0.15">
      <c r="A77" s="127"/>
      <c r="B77" s="123"/>
      <c r="C77" s="123"/>
      <c r="D77" s="123"/>
      <c r="E77" s="124"/>
      <c r="F77" s="124"/>
      <c r="G77" s="124"/>
      <c r="H77" s="124"/>
      <c r="I77" s="124"/>
      <c r="J77" s="124"/>
      <c r="K77" s="124"/>
      <c r="L77" s="124"/>
      <c r="M77" s="158"/>
    </row>
    <row r="78" spans="1:14" ht="17.100000000000001" customHeight="1" x14ac:dyDescent="0.15">
      <c r="A78" s="128" t="s">
        <v>441</v>
      </c>
      <c r="B78" s="121" t="s">
        <v>231</v>
      </c>
      <c r="C78" s="121">
        <v>1</v>
      </c>
      <c r="D78" s="121" t="s">
        <v>186</v>
      </c>
      <c r="F78" s="122"/>
      <c r="H78" s="122"/>
      <c r="J78" s="122"/>
      <c r="L78" s="122"/>
      <c r="M78" s="159"/>
    </row>
    <row r="79" spans="1:14" ht="17.100000000000001" customHeight="1" x14ac:dyDescent="0.15">
      <c r="A79" s="129" t="s">
        <v>107</v>
      </c>
      <c r="B79" s="2" t="s">
        <v>231</v>
      </c>
      <c r="C79" s="146">
        <v>1</v>
      </c>
      <c r="D79" s="2" t="s">
        <v>186</v>
      </c>
      <c r="E79" s="18"/>
      <c r="F79" s="18"/>
      <c r="G79" s="18"/>
      <c r="H79" s="18"/>
      <c r="I79" s="18"/>
      <c r="J79" s="18"/>
      <c r="K79" s="18"/>
      <c r="L79" s="18"/>
      <c r="M79" s="159"/>
    </row>
    <row r="80" spans="1:14" ht="17.100000000000001" customHeight="1" x14ac:dyDescent="0.15">
      <c r="A80" s="129" t="s">
        <v>104</v>
      </c>
      <c r="B80" s="2" t="s">
        <v>231</v>
      </c>
      <c r="C80" s="105"/>
      <c r="D80" s="2" t="s">
        <v>231</v>
      </c>
      <c r="E80" s="1"/>
      <c r="F80" s="18"/>
      <c r="G80" s="1"/>
      <c r="H80" s="18"/>
      <c r="I80" s="1"/>
      <c r="J80" s="18"/>
      <c r="K80" s="18"/>
      <c r="L80" s="18"/>
      <c r="M80" s="159"/>
      <c r="N80" t="s">
        <v>231</v>
      </c>
    </row>
    <row r="81" spans="1:14" ht="17.100000000000001" customHeight="1" x14ac:dyDescent="0.15">
      <c r="A81" s="129" t="s">
        <v>442</v>
      </c>
      <c r="B81" s="2"/>
      <c r="C81" s="105">
        <v>1</v>
      </c>
      <c r="D81" s="2" t="s">
        <v>186</v>
      </c>
      <c r="F81" s="18"/>
      <c r="H81" s="18"/>
      <c r="J81" s="18"/>
      <c r="L81" s="18"/>
      <c r="M81" s="159"/>
      <c r="N81" t="s">
        <v>231</v>
      </c>
    </row>
    <row r="82" spans="1:14" ht="17.100000000000001" customHeight="1" x14ac:dyDescent="0.15">
      <c r="A82" s="129" t="s">
        <v>330</v>
      </c>
      <c r="B82" s="2" t="s">
        <v>378</v>
      </c>
      <c r="C82" s="146">
        <v>1</v>
      </c>
      <c r="D82" s="2" t="s">
        <v>186</v>
      </c>
      <c r="E82" s="18"/>
      <c r="F82" s="18"/>
      <c r="G82" s="18"/>
      <c r="H82" s="18"/>
      <c r="I82" s="18"/>
      <c r="J82" s="18"/>
      <c r="K82" s="18"/>
      <c r="L82" s="18"/>
      <c r="M82" s="160"/>
      <c r="N82" t="s">
        <v>231</v>
      </c>
    </row>
    <row r="83" spans="1:14" s="149" customFormat="1" ht="17.100000000000001" customHeight="1" thickBot="1" x14ac:dyDescent="0.2">
      <c r="A83" s="130"/>
      <c r="B83" s="131"/>
      <c r="C83" s="131"/>
      <c r="D83" s="131"/>
      <c r="E83" s="132"/>
      <c r="F83" s="133"/>
      <c r="G83" s="132"/>
      <c r="H83" s="133"/>
      <c r="I83" s="132"/>
      <c r="J83" s="133"/>
      <c r="K83" s="133"/>
      <c r="L83" s="133"/>
      <c r="M83" s="161"/>
    </row>
    <row r="84" spans="1:14" s="149" customFormat="1" ht="17.100000000000001" customHeight="1" thickTop="1" x14ac:dyDescent="0.15"/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5" type="noConversion"/>
  <pageMargins left="0.31496062992125984" right="0.31496062992125984" top="0.98425196850393704" bottom="0.59055118110236227" header="0.51181102362204722" footer="0.51181102362204722"/>
  <pageSetup paperSize="9" scale="84" orientation="landscape" r:id="rId1"/>
  <headerFooter alignWithMargins="0">
    <oddHeader>&amp;RPage : &amp;P/&amp;N</oddHeader>
  </headerFooter>
  <rowBreaks count="1" manualBreakCount="1">
    <brk id="32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Y40"/>
  <sheetViews>
    <sheetView view="pageBreakPreview" zoomScaleNormal="100" zoomScaleSheetLayoutView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3" sqref="A3"/>
    </sheetView>
  </sheetViews>
  <sheetFormatPr defaultRowHeight="23.1" customHeight="1" x14ac:dyDescent="0.15"/>
  <cols>
    <col min="1" max="1" width="31.33203125" customWidth="1"/>
    <col min="2" max="2" width="20" customWidth="1"/>
    <col min="3" max="3" width="8" customWidth="1"/>
    <col min="4" max="4" width="5" customWidth="1"/>
    <col min="5" max="6" width="13" customWidth="1"/>
    <col min="7" max="7" width="15" customWidth="1"/>
    <col min="8" max="8" width="13" customWidth="1"/>
    <col min="9" max="9" width="10" customWidth="1"/>
    <col min="10" max="23" width="0" hidden="1" customWidth="1"/>
    <col min="24" max="24" width="9.1640625" customWidth="1"/>
  </cols>
  <sheetData>
    <row r="1" spans="1:25" ht="23.1" customHeight="1" x14ac:dyDescent="0.15">
      <c r="A1" s="136" t="s">
        <v>157</v>
      </c>
    </row>
    <row r="2" spans="1:25" ht="23.1" customHeight="1" x14ac:dyDescent="0.15">
      <c r="A2" s="8" t="s">
        <v>38</v>
      </c>
      <c r="B2" s="9" t="s">
        <v>98</v>
      </c>
      <c r="C2" s="9" t="s">
        <v>2</v>
      </c>
      <c r="D2" s="9" t="s">
        <v>221</v>
      </c>
      <c r="E2" s="9" t="s">
        <v>161</v>
      </c>
      <c r="F2" s="9" t="s">
        <v>106</v>
      </c>
      <c r="G2" s="9" t="s">
        <v>13</v>
      </c>
      <c r="H2" s="9" t="s">
        <v>224</v>
      </c>
      <c r="I2" s="11" t="s">
        <v>65</v>
      </c>
      <c r="T2" s="1" t="s">
        <v>143</v>
      </c>
      <c r="U2" s="1" t="s">
        <v>198</v>
      </c>
      <c r="V2" s="1" t="s">
        <v>193</v>
      </c>
      <c r="W2" s="1" t="s">
        <v>80</v>
      </c>
    </row>
    <row r="3" spans="1:25" ht="23.1" customHeight="1" x14ac:dyDescent="0.15">
      <c r="A3" s="5" t="s">
        <v>225</v>
      </c>
      <c r="B3" s="2" t="s">
        <v>18</v>
      </c>
      <c r="C3" s="2">
        <v>1</v>
      </c>
      <c r="D3" s="2" t="s">
        <v>147</v>
      </c>
      <c r="E3" s="18"/>
      <c r="F3" s="18"/>
      <c r="G3" s="18"/>
      <c r="H3" s="18"/>
      <c r="I3" s="12"/>
      <c r="T3" s="18"/>
      <c r="U3" s="18"/>
      <c r="V3" s="18"/>
      <c r="W3" s="18"/>
      <c r="Y3" s="20"/>
    </row>
    <row r="4" spans="1:25" ht="23.1" customHeight="1" x14ac:dyDescent="0.15">
      <c r="A4" s="5" t="s">
        <v>230</v>
      </c>
      <c r="B4" s="2" t="s">
        <v>18</v>
      </c>
      <c r="C4" s="2">
        <v>1</v>
      </c>
      <c r="D4" s="2" t="s">
        <v>147</v>
      </c>
      <c r="E4" s="18"/>
      <c r="F4" s="18"/>
      <c r="G4" s="18"/>
      <c r="H4" s="18"/>
      <c r="I4" s="12"/>
      <c r="T4" s="18"/>
      <c r="U4" s="18"/>
      <c r="V4" s="18"/>
      <c r="W4" s="18"/>
      <c r="Y4" s="20"/>
    </row>
    <row r="5" spans="1:25" ht="23.1" customHeight="1" x14ac:dyDescent="0.15">
      <c r="A5" s="5" t="s">
        <v>74</v>
      </c>
      <c r="B5" s="2" t="s">
        <v>18</v>
      </c>
      <c r="C5" s="2">
        <v>1</v>
      </c>
      <c r="D5" s="2" t="s">
        <v>147</v>
      </c>
      <c r="E5" s="18"/>
      <c r="F5" s="18"/>
      <c r="G5" s="18"/>
      <c r="H5" s="18"/>
      <c r="I5" s="12"/>
      <c r="T5" s="18"/>
      <c r="U5" s="18"/>
      <c r="V5" s="18"/>
      <c r="W5" s="18"/>
      <c r="Y5" s="20"/>
    </row>
    <row r="6" spans="1:25" ht="23.1" customHeight="1" x14ac:dyDescent="0.15">
      <c r="A6" s="5" t="s">
        <v>184</v>
      </c>
      <c r="B6" s="2" t="s">
        <v>18</v>
      </c>
      <c r="C6" s="2">
        <v>1</v>
      </c>
      <c r="D6" s="2" t="s">
        <v>147</v>
      </c>
      <c r="E6" s="18"/>
      <c r="F6" s="18"/>
      <c r="G6" s="18"/>
      <c r="H6" s="18"/>
      <c r="I6" s="12"/>
      <c r="T6" s="18"/>
      <c r="U6" s="18"/>
      <c r="V6" s="18"/>
      <c r="W6" s="18"/>
      <c r="Y6" s="20"/>
    </row>
    <row r="7" spans="1:25" ht="23.1" customHeight="1" x14ac:dyDescent="0.15">
      <c r="A7" s="5" t="s">
        <v>187</v>
      </c>
      <c r="B7" s="2" t="s">
        <v>18</v>
      </c>
      <c r="C7" s="2">
        <v>1</v>
      </c>
      <c r="D7" s="2" t="s">
        <v>147</v>
      </c>
      <c r="E7" s="18"/>
      <c r="F7" s="18"/>
      <c r="G7" s="18"/>
      <c r="H7" s="18"/>
      <c r="I7" s="12"/>
      <c r="T7" s="18"/>
      <c r="U7" s="18"/>
      <c r="V7" s="18"/>
      <c r="W7" s="18"/>
      <c r="Y7" s="20"/>
    </row>
    <row r="8" spans="1:25" ht="23.1" customHeight="1" x14ac:dyDescent="0.15">
      <c r="A8" s="5" t="s">
        <v>339</v>
      </c>
      <c r="B8" s="2" t="s">
        <v>231</v>
      </c>
      <c r="C8" s="2">
        <v>1</v>
      </c>
      <c r="D8" s="2" t="s">
        <v>186</v>
      </c>
      <c r="E8" s="18"/>
      <c r="F8" s="18"/>
      <c r="G8" s="18"/>
      <c r="H8" s="18"/>
      <c r="I8" s="12"/>
      <c r="T8" s="18"/>
      <c r="U8" s="18"/>
      <c r="V8" s="18"/>
      <c r="W8" s="18"/>
      <c r="Y8" s="20"/>
    </row>
    <row r="9" spans="1:25" ht="23.1" customHeight="1" x14ac:dyDescent="0.15">
      <c r="A9" s="5" t="s">
        <v>340</v>
      </c>
      <c r="B9" s="2" t="s">
        <v>378</v>
      </c>
      <c r="C9" s="2">
        <v>1</v>
      </c>
      <c r="D9" s="2" t="s">
        <v>186</v>
      </c>
      <c r="E9" s="18"/>
      <c r="F9" s="18"/>
      <c r="G9" s="18"/>
      <c r="H9" s="18"/>
      <c r="I9" s="12"/>
      <c r="T9" s="18"/>
      <c r="U9" s="18"/>
      <c r="V9" s="18"/>
      <c r="W9" s="18"/>
      <c r="Y9" s="20"/>
    </row>
    <row r="10" spans="1:25" ht="23.1" customHeight="1" x14ac:dyDescent="0.15">
      <c r="A10" s="5" t="s">
        <v>341</v>
      </c>
      <c r="B10" s="2" t="s">
        <v>188</v>
      </c>
      <c r="C10" s="2">
        <v>1</v>
      </c>
      <c r="D10" s="2" t="s">
        <v>150</v>
      </c>
      <c r="E10" s="18"/>
      <c r="F10" s="18"/>
      <c r="G10" s="18"/>
      <c r="H10" s="18"/>
      <c r="I10" s="12"/>
      <c r="T10" s="18"/>
      <c r="U10" s="18"/>
      <c r="V10" s="18"/>
      <c r="W10" s="18"/>
      <c r="Y10" s="20"/>
    </row>
    <row r="11" spans="1:25" ht="23.1" customHeight="1" x14ac:dyDescent="0.15">
      <c r="A11" s="5" t="s">
        <v>342</v>
      </c>
      <c r="B11" s="2" t="s">
        <v>231</v>
      </c>
      <c r="C11" s="2">
        <v>1</v>
      </c>
      <c r="D11" s="2" t="s">
        <v>147</v>
      </c>
      <c r="E11" s="18"/>
      <c r="F11" s="18"/>
      <c r="G11" s="18"/>
      <c r="H11" s="18"/>
      <c r="I11" s="12"/>
      <c r="T11" s="18"/>
      <c r="U11" s="18"/>
      <c r="V11" s="18"/>
      <c r="W11" s="18"/>
      <c r="Y11" s="20"/>
    </row>
    <row r="12" spans="1:25" ht="23.1" customHeight="1" x14ac:dyDescent="0.15">
      <c r="A12" s="5" t="s">
        <v>343</v>
      </c>
      <c r="B12" s="2" t="s">
        <v>75</v>
      </c>
      <c r="C12" s="2">
        <v>1</v>
      </c>
      <c r="D12" s="2" t="s">
        <v>134</v>
      </c>
      <c r="E12" s="18"/>
      <c r="F12" s="18"/>
      <c r="G12" s="18"/>
      <c r="H12" s="18"/>
      <c r="I12" s="12"/>
      <c r="T12" s="18"/>
      <c r="U12" s="18"/>
      <c r="V12" s="18"/>
      <c r="W12" s="18"/>
      <c r="Y12" s="20"/>
    </row>
    <row r="13" spans="1:25" ht="23.1" customHeight="1" x14ac:dyDescent="0.15">
      <c r="A13" s="5" t="s">
        <v>344</v>
      </c>
      <c r="B13" s="2" t="s">
        <v>75</v>
      </c>
      <c r="C13" s="2">
        <v>1</v>
      </c>
      <c r="D13" s="2" t="s">
        <v>134</v>
      </c>
      <c r="E13" s="18"/>
      <c r="F13" s="18"/>
      <c r="G13" s="18"/>
      <c r="H13" s="18"/>
      <c r="I13" s="12"/>
      <c r="T13" s="18"/>
      <c r="U13" s="18"/>
      <c r="V13" s="18"/>
      <c r="W13" s="18"/>
      <c r="Y13" s="20"/>
    </row>
    <row r="14" spans="1:25" ht="23.1" customHeight="1" x14ac:dyDescent="0.15">
      <c r="A14" s="5" t="s">
        <v>345</v>
      </c>
      <c r="B14" s="2" t="s">
        <v>75</v>
      </c>
      <c r="C14" s="2">
        <v>1</v>
      </c>
      <c r="D14" s="2" t="s">
        <v>134</v>
      </c>
      <c r="E14" s="18"/>
      <c r="F14" s="18"/>
      <c r="G14" s="18"/>
      <c r="H14" s="18"/>
      <c r="I14" s="12"/>
      <c r="T14" s="18"/>
      <c r="U14" s="18"/>
      <c r="V14" s="18"/>
      <c r="W14" s="18"/>
      <c r="Y14" s="20"/>
    </row>
    <row r="15" spans="1:25" ht="23.1" customHeight="1" x14ac:dyDescent="0.15">
      <c r="A15" s="5" t="s">
        <v>346</v>
      </c>
      <c r="B15" s="2" t="s">
        <v>75</v>
      </c>
      <c r="C15" s="2">
        <v>1</v>
      </c>
      <c r="D15" s="2" t="s">
        <v>134</v>
      </c>
      <c r="E15" s="18"/>
      <c r="F15" s="18"/>
      <c r="G15" s="18"/>
      <c r="H15" s="18"/>
      <c r="I15" s="12"/>
      <c r="T15" s="18"/>
      <c r="U15" s="18"/>
      <c r="V15" s="18"/>
      <c r="W15" s="18"/>
      <c r="Y15" s="20"/>
    </row>
    <row r="16" spans="1:25" ht="23.1" customHeight="1" x14ac:dyDescent="0.15">
      <c r="A16" s="5" t="s">
        <v>347</v>
      </c>
      <c r="B16" s="2" t="s">
        <v>75</v>
      </c>
      <c r="C16" s="2">
        <v>1</v>
      </c>
      <c r="D16" s="2" t="s">
        <v>134</v>
      </c>
      <c r="E16" s="18"/>
      <c r="F16" s="18"/>
      <c r="G16" s="18"/>
      <c r="H16" s="18"/>
      <c r="I16" s="12"/>
      <c r="T16" s="18"/>
      <c r="U16" s="18"/>
      <c r="V16" s="18"/>
      <c r="W16" s="18"/>
      <c r="Y16" s="20"/>
    </row>
    <row r="17" spans="1:25" ht="23.1" customHeight="1" x14ac:dyDescent="0.15">
      <c r="A17" s="5" t="s">
        <v>348</v>
      </c>
      <c r="B17" s="2" t="s">
        <v>166</v>
      </c>
      <c r="C17" s="2">
        <v>1</v>
      </c>
      <c r="D17" s="2" t="s">
        <v>134</v>
      </c>
      <c r="E17" s="18"/>
      <c r="F17" s="18"/>
      <c r="G17" s="18"/>
      <c r="H17" s="18"/>
      <c r="I17" s="12"/>
      <c r="T17" s="18"/>
      <c r="U17" s="18"/>
      <c r="V17" s="18"/>
      <c r="W17" s="18"/>
      <c r="Y17" s="20"/>
    </row>
    <row r="18" spans="1:25" ht="23.1" customHeight="1" x14ac:dyDescent="0.15">
      <c r="A18" s="5" t="s">
        <v>349</v>
      </c>
      <c r="B18" s="2" t="s">
        <v>166</v>
      </c>
      <c r="C18" s="2">
        <v>1</v>
      </c>
      <c r="D18" s="2" t="s">
        <v>134</v>
      </c>
      <c r="E18" s="18"/>
      <c r="F18" s="18"/>
      <c r="G18" s="18"/>
      <c r="H18" s="18"/>
      <c r="I18" s="12"/>
      <c r="T18" s="18"/>
      <c r="U18" s="18"/>
      <c r="V18" s="18"/>
      <c r="W18" s="18"/>
      <c r="Y18" s="20"/>
    </row>
    <row r="19" spans="1:25" ht="23.1" customHeight="1" x14ac:dyDescent="0.15">
      <c r="A19" s="5" t="s">
        <v>350</v>
      </c>
      <c r="B19" s="2" t="s">
        <v>166</v>
      </c>
      <c r="C19" s="2">
        <v>1</v>
      </c>
      <c r="D19" s="2" t="s">
        <v>134</v>
      </c>
      <c r="E19" s="18"/>
      <c r="F19" s="18"/>
      <c r="G19" s="18"/>
      <c r="H19" s="18"/>
      <c r="I19" s="12"/>
      <c r="T19" s="18"/>
      <c r="U19" s="18"/>
      <c r="V19" s="18"/>
      <c r="W19" s="18"/>
      <c r="Y19" s="20"/>
    </row>
    <row r="20" spans="1:25" ht="23.1" customHeight="1" x14ac:dyDescent="0.15">
      <c r="A20" s="5" t="s">
        <v>351</v>
      </c>
      <c r="B20" s="2" t="s">
        <v>37</v>
      </c>
      <c r="C20" s="2">
        <v>1</v>
      </c>
      <c r="D20" s="2" t="s">
        <v>134</v>
      </c>
      <c r="E20" s="18"/>
      <c r="F20" s="18"/>
      <c r="G20" s="18"/>
      <c r="H20" s="18"/>
      <c r="I20" s="12"/>
      <c r="T20" s="18"/>
      <c r="U20" s="18"/>
      <c r="V20" s="18"/>
      <c r="W20" s="18"/>
      <c r="Y20" s="20"/>
    </row>
    <row r="21" spans="1:25" ht="23.1" customHeight="1" x14ac:dyDescent="0.15">
      <c r="A21" s="5" t="s">
        <v>352</v>
      </c>
      <c r="B21" s="2" t="s">
        <v>183</v>
      </c>
      <c r="C21" s="2">
        <v>1</v>
      </c>
      <c r="D21" s="2" t="s">
        <v>134</v>
      </c>
      <c r="E21" s="18"/>
      <c r="F21" s="18"/>
      <c r="G21" s="18"/>
      <c r="H21" s="18"/>
      <c r="I21" s="12"/>
      <c r="T21" s="18"/>
      <c r="U21" s="18"/>
      <c r="V21" s="18"/>
      <c r="W21" s="18"/>
      <c r="Y21" s="20"/>
    </row>
    <row r="22" spans="1:25" ht="23.1" customHeight="1" x14ac:dyDescent="0.15">
      <c r="A22" s="5" t="s">
        <v>353</v>
      </c>
      <c r="B22" s="2" t="s">
        <v>182</v>
      </c>
      <c r="C22" s="2">
        <v>1</v>
      </c>
      <c r="D22" s="2" t="s">
        <v>134</v>
      </c>
      <c r="E22" s="18"/>
      <c r="F22" s="18"/>
      <c r="G22" s="18"/>
      <c r="H22" s="18"/>
      <c r="I22" s="12"/>
      <c r="T22" s="18"/>
      <c r="U22" s="18"/>
      <c r="V22" s="18"/>
      <c r="W22" s="18"/>
      <c r="Y22" s="20"/>
    </row>
    <row r="23" spans="1:25" ht="23.1" customHeight="1" x14ac:dyDescent="0.15">
      <c r="A23" s="5" t="s">
        <v>354</v>
      </c>
      <c r="B23" s="2" t="s">
        <v>174</v>
      </c>
      <c r="C23" s="2">
        <v>1</v>
      </c>
      <c r="D23" s="2" t="s">
        <v>134</v>
      </c>
      <c r="E23" s="18"/>
      <c r="F23" s="18"/>
      <c r="G23" s="18"/>
      <c r="H23" s="18"/>
      <c r="I23" s="12"/>
      <c r="T23" s="18"/>
      <c r="U23" s="18"/>
      <c r="V23" s="18"/>
      <c r="W23" s="18"/>
      <c r="Y23" s="20"/>
    </row>
    <row r="24" spans="1:25" ht="23.1" customHeight="1" x14ac:dyDescent="0.15">
      <c r="A24" s="5" t="s">
        <v>355</v>
      </c>
      <c r="B24" s="2" t="s">
        <v>101</v>
      </c>
      <c r="C24" s="2">
        <v>1</v>
      </c>
      <c r="D24" s="2" t="s">
        <v>134</v>
      </c>
      <c r="E24" s="18"/>
      <c r="F24" s="18"/>
      <c r="G24" s="18"/>
      <c r="H24" s="18"/>
      <c r="I24" s="12"/>
      <c r="T24" s="18"/>
      <c r="U24" s="18"/>
      <c r="V24" s="18"/>
      <c r="W24" s="18"/>
      <c r="Y24" s="20"/>
    </row>
    <row r="25" spans="1:25" ht="23.1" customHeight="1" x14ac:dyDescent="0.15">
      <c r="A25" s="5" t="s">
        <v>356</v>
      </c>
      <c r="B25" s="2" t="s">
        <v>231</v>
      </c>
      <c r="C25" s="2">
        <v>1</v>
      </c>
      <c r="D25" s="2" t="s">
        <v>134</v>
      </c>
      <c r="E25" s="18"/>
      <c r="F25" s="18"/>
      <c r="G25" s="18"/>
      <c r="H25" s="18"/>
      <c r="I25" s="12"/>
      <c r="T25" s="18"/>
      <c r="U25" s="18"/>
      <c r="V25" s="18"/>
      <c r="W25" s="18"/>
      <c r="Y25" s="20"/>
    </row>
    <row r="26" spans="1:25" ht="23.1" customHeight="1" x14ac:dyDescent="0.15">
      <c r="A26" s="5" t="s">
        <v>357</v>
      </c>
      <c r="B26" s="2" t="s">
        <v>166</v>
      </c>
      <c r="C26" s="2">
        <v>1</v>
      </c>
      <c r="D26" s="2" t="s">
        <v>134</v>
      </c>
      <c r="E26" s="18"/>
      <c r="F26" s="18"/>
      <c r="G26" s="18"/>
      <c r="H26" s="18"/>
      <c r="I26" s="12"/>
      <c r="T26" s="18"/>
      <c r="U26" s="18"/>
      <c r="V26" s="18"/>
      <c r="W26" s="18"/>
      <c r="Y26" s="20"/>
    </row>
    <row r="27" spans="1:25" ht="23.1" customHeight="1" x14ac:dyDescent="0.15">
      <c r="A27" s="5" t="s">
        <v>358</v>
      </c>
      <c r="B27" s="2" t="s">
        <v>37</v>
      </c>
      <c r="C27" s="2">
        <v>1</v>
      </c>
      <c r="D27" s="2" t="s">
        <v>134</v>
      </c>
      <c r="E27" s="18"/>
      <c r="F27" s="18"/>
      <c r="G27" s="18"/>
      <c r="H27" s="18"/>
      <c r="I27" s="12"/>
      <c r="T27" s="18"/>
      <c r="U27" s="18"/>
      <c r="V27" s="18"/>
      <c r="W27" s="18"/>
      <c r="Y27" s="20"/>
    </row>
    <row r="28" spans="1:25" ht="23.1" customHeight="1" x14ac:dyDescent="0.15">
      <c r="A28" s="5" t="s">
        <v>359</v>
      </c>
      <c r="B28" s="2" t="s">
        <v>183</v>
      </c>
      <c r="C28" s="2">
        <v>1</v>
      </c>
      <c r="D28" s="2" t="s">
        <v>134</v>
      </c>
      <c r="E28" s="18"/>
      <c r="F28" s="18"/>
      <c r="G28" s="18"/>
      <c r="H28" s="18"/>
      <c r="I28" s="12"/>
      <c r="T28" s="18"/>
      <c r="U28" s="18"/>
      <c r="V28" s="18"/>
      <c r="W28" s="18"/>
      <c r="Y28" s="20"/>
    </row>
    <row r="29" spans="1:25" ht="23.1" customHeight="1" x14ac:dyDescent="0.15">
      <c r="A29" s="5" t="s">
        <v>360</v>
      </c>
      <c r="B29" s="2" t="s">
        <v>78</v>
      </c>
      <c r="C29" s="2">
        <v>1</v>
      </c>
      <c r="D29" s="2" t="s">
        <v>228</v>
      </c>
      <c r="E29" s="18"/>
      <c r="F29" s="18"/>
      <c r="G29" s="18"/>
      <c r="H29" s="18"/>
      <c r="I29" s="12"/>
      <c r="T29" s="18"/>
      <c r="U29" s="18"/>
      <c r="V29" s="18"/>
      <c r="W29" s="18"/>
      <c r="Y29" s="20"/>
    </row>
    <row r="30" spans="1:25" ht="23.1" customHeight="1" x14ac:dyDescent="0.15">
      <c r="A30" s="5" t="s">
        <v>361</v>
      </c>
      <c r="B30" s="2" t="s">
        <v>127</v>
      </c>
      <c r="C30" s="2">
        <v>1</v>
      </c>
      <c r="D30" s="2" t="s">
        <v>108</v>
      </c>
      <c r="E30" s="18"/>
      <c r="F30" s="18"/>
      <c r="G30" s="18"/>
      <c r="H30" s="18"/>
      <c r="I30" s="12"/>
      <c r="T30" s="18"/>
      <c r="U30" s="18"/>
      <c r="V30" s="18"/>
      <c r="W30" s="18"/>
      <c r="Y30" s="20"/>
    </row>
    <row r="31" spans="1:25" ht="23.1" customHeight="1" x14ac:dyDescent="0.15">
      <c r="A31" s="5" t="s">
        <v>362</v>
      </c>
      <c r="B31" s="2" t="s">
        <v>148</v>
      </c>
      <c r="C31" s="2">
        <v>1</v>
      </c>
      <c r="D31" s="2" t="s">
        <v>228</v>
      </c>
      <c r="E31" s="18"/>
      <c r="F31" s="18"/>
      <c r="G31" s="18"/>
      <c r="H31" s="18"/>
      <c r="I31" s="12"/>
      <c r="T31" s="18"/>
      <c r="U31" s="18"/>
      <c r="V31" s="18"/>
      <c r="W31" s="18"/>
      <c r="Y31" s="20"/>
    </row>
    <row r="32" spans="1:25" ht="23.1" customHeight="1" x14ac:dyDescent="0.15">
      <c r="A32" s="5" t="s">
        <v>363</v>
      </c>
      <c r="B32" s="2" t="s">
        <v>231</v>
      </c>
      <c r="C32" s="2">
        <v>1</v>
      </c>
      <c r="D32" s="2" t="s">
        <v>228</v>
      </c>
      <c r="E32" s="18"/>
      <c r="F32" s="18"/>
      <c r="G32" s="18"/>
      <c r="H32" s="18"/>
      <c r="I32" s="12"/>
      <c r="T32" s="18"/>
      <c r="U32" s="18"/>
      <c r="V32" s="18"/>
      <c r="W32" s="18"/>
      <c r="Y32" s="20"/>
    </row>
    <row r="33" spans="1:25" ht="23.1" customHeight="1" x14ac:dyDescent="0.15">
      <c r="A33" s="5" t="s">
        <v>364</v>
      </c>
      <c r="B33" s="2" t="s">
        <v>231</v>
      </c>
      <c r="C33" s="2">
        <v>1</v>
      </c>
      <c r="D33" s="2" t="s">
        <v>228</v>
      </c>
      <c r="E33" s="18"/>
      <c r="F33" s="18"/>
      <c r="G33" s="18"/>
      <c r="H33" s="18"/>
      <c r="I33" s="12"/>
      <c r="T33" s="18"/>
      <c r="U33" s="18"/>
      <c r="V33" s="18"/>
      <c r="W33" s="18"/>
      <c r="Y33" s="20"/>
    </row>
    <row r="34" spans="1:25" ht="23.1" customHeight="1" x14ac:dyDescent="0.15">
      <c r="A34" s="5" t="s">
        <v>365</v>
      </c>
      <c r="B34" s="2" t="s">
        <v>231</v>
      </c>
      <c r="C34" s="2">
        <v>1</v>
      </c>
      <c r="D34" s="2" t="s">
        <v>24</v>
      </c>
      <c r="E34" s="18"/>
      <c r="F34" s="18"/>
      <c r="G34" s="18"/>
      <c r="H34" s="18"/>
      <c r="I34" s="12"/>
      <c r="T34" s="18"/>
      <c r="U34" s="18"/>
      <c r="V34" s="18"/>
      <c r="W34" s="18"/>
      <c r="Y34" s="20"/>
    </row>
    <row r="35" spans="1:25" ht="23.1" customHeight="1" x14ac:dyDescent="0.15">
      <c r="A35" s="5" t="s">
        <v>366</v>
      </c>
      <c r="B35" s="2" t="s">
        <v>231</v>
      </c>
      <c r="C35" s="2">
        <v>1</v>
      </c>
      <c r="D35" s="2" t="s">
        <v>24</v>
      </c>
      <c r="E35" s="18"/>
      <c r="F35" s="18"/>
      <c r="G35" s="18"/>
      <c r="H35" s="18"/>
      <c r="I35" s="12"/>
      <c r="T35" s="18"/>
      <c r="U35" s="18"/>
      <c r="V35" s="18"/>
      <c r="W35" s="18"/>
      <c r="Y35" s="20"/>
    </row>
    <row r="36" spans="1:25" ht="23.1" customHeight="1" x14ac:dyDescent="0.15">
      <c r="A36" s="5" t="s">
        <v>367</v>
      </c>
      <c r="B36" s="2" t="s">
        <v>231</v>
      </c>
      <c r="C36" s="171">
        <v>2</v>
      </c>
      <c r="D36" s="2" t="s">
        <v>105</v>
      </c>
      <c r="E36" s="18"/>
      <c r="F36" s="18"/>
      <c r="G36" s="18"/>
      <c r="H36" s="18"/>
      <c r="I36" s="12"/>
      <c r="T36" s="18"/>
      <c r="U36" s="18"/>
      <c r="V36" s="18"/>
      <c r="W36" s="18"/>
      <c r="Y36" s="20"/>
    </row>
    <row r="37" spans="1:25" ht="23.1" customHeight="1" x14ac:dyDescent="0.15">
      <c r="A37" s="5" t="s">
        <v>368</v>
      </c>
      <c r="B37" s="2" t="s">
        <v>231</v>
      </c>
      <c r="C37" s="2">
        <v>1</v>
      </c>
      <c r="D37" s="2" t="s">
        <v>186</v>
      </c>
      <c r="E37" s="18"/>
      <c r="F37" s="18"/>
      <c r="G37" s="18"/>
      <c r="H37" s="18"/>
      <c r="I37" s="12"/>
      <c r="T37" s="18"/>
      <c r="U37" s="18"/>
      <c r="V37" s="18"/>
      <c r="W37" s="18"/>
      <c r="Y37" s="20"/>
    </row>
    <row r="38" spans="1:25" ht="23.1" customHeight="1" x14ac:dyDescent="0.15">
      <c r="A38" s="2" t="s">
        <v>432</v>
      </c>
      <c r="B38" s="2" t="s">
        <v>231</v>
      </c>
      <c r="C38" s="2">
        <v>1</v>
      </c>
      <c r="D38" s="2" t="s">
        <v>186</v>
      </c>
      <c r="E38" s="18"/>
      <c r="F38" s="18"/>
      <c r="G38" s="18"/>
      <c r="H38" s="18"/>
      <c r="I38" s="134"/>
    </row>
    <row r="39" spans="1:25" ht="23.1" customHeight="1" x14ac:dyDescent="0.15">
      <c r="A39" s="2" t="s">
        <v>434</v>
      </c>
      <c r="B39" s="2" t="s">
        <v>470</v>
      </c>
      <c r="C39" s="171">
        <v>1</v>
      </c>
      <c r="D39" s="2" t="s">
        <v>319</v>
      </c>
      <c r="E39" s="18"/>
      <c r="F39" s="18"/>
      <c r="G39" s="18"/>
      <c r="H39" s="18"/>
      <c r="I39" s="134"/>
    </row>
    <row r="40" spans="1:25" ht="23.1" customHeight="1" x14ac:dyDescent="0.15">
      <c r="E40" s="4"/>
      <c r="F40" s="4"/>
      <c r="G40" s="4"/>
      <c r="H40" s="4"/>
      <c r="I40" s="4"/>
    </row>
  </sheetData>
  <phoneticPr fontId="5" type="noConversion"/>
  <pageMargins left="0.31496062992125984" right="0.31496062992125984" top="1" bottom="0.59055118110236215" header="0.5" footer="0.5"/>
  <pageSetup paperSize="9" scale="80" orientation="portrait" r:id="rId1"/>
  <headerFooter alignWithMargins="0">
    <oddHeader>&amp;RPage : &amp;P/&amp;N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G4"/>
  <sheetViews>
    <sheetView view="pageBreakPreview" zoomScaleNormal="100" zoomScaleSheetLayoutView="100" workbookViewId="0">
      <selection activeCell="B13" sqref="B13"/>
    </sheetView>
  </sheetViews>
  <sheetFormatPr defaultRowHeight="23.1" customHeight="1" x14ac:dyDescent="0.15"/>
  <cols>
    <col min="1" max="1" width="65" customWidth="1"/>
    <col min="2" max="4" width="10" customWidth="1"/>
    <col min="5" max="5" width="11" customWidth="1"/>
    <col min="6" max="6" width="10" customWidth="1"/>
    <col min="7" max="23" width="0" hidden="1" customWidth="1"/>
  </cols>
  <sheetData>
    <row r="1" spans="1:33" ht="23.1" customHeight="1" x14ac:dyDescent="0.15">
      <c r="A1" t="s">
        <v>103</v>
      </c>
    </row>
    <row r="2" spans="1:33" ht="23.1" customHeight="1" x14ac:dyDescent="0.15">
      <c r="A2" s="8" t="s">
        <v>70</v>
      </c>
      <c r="B2" s="9" t="s">
        <v>161</v>
      </c>
      <c r="C2" s="9" t="s">
        <v>106</v>
      </c>
      <c r="D2" s="9" t="s">
        <v>13</v>
      </c>
      <c r="E2" s="9" t="s">
        <v>224</v>
      </c>
      <c r="F2" s="11" t="s">
        <v>65</v>
      </c>
    </row>
    <row r="3" spans="1:33" ht="23.1" customHeight="1" x14ac:dyDescent="0.15">
      <c r="AA3" s="215" t="s">
        <v>57</v>
      </c>
      <c r="AB3" s="215"/>
      <c r="AC3" s="215"/>
      <c r="AD3" s="215"/>
      <c r="AE3" s="215"/>
      <c r="AF3" s="215"/>
      <c r="AG3" s="215"/>
    </row>
    <row r="4" spans="1:33" ht="23.1" customHeight="1" x14ac:dyDescent="0.15">
      <c r="AA4" s="215" t="s">
        <v>124</v>
      </c>
      <c r="AB4" s="215"/>
      <c r="AC4" s="215"/>
      <c r="AD4" s="215"/>
      <c r="AE4" s="215"/>
      <c r="AF4" s="215"/>
      <c r="AG4" s="215"/>
    </row>
  </sheetData>
  <mergeCells count="2">
    <mergeCell ref="AA3:AG3"/>
    <mergeCell ref="AA4:AG4"/>
  </mergeCells>
  <phoneticPr fontId="5" type="noConversion"/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70C0"/>
  </sheetPr>
  <dimension ref="A1:K12"/>
  <sheetViews>
    <sheetView view="pageBreakPreview" zoomScale="160" zoomScaleNormal="100" zoomScaleSheetLayoutView="160" workbookViewId="0">
      <selection activeCell="A12" sqref="A12"/>
    </sheetView>
  </sheetViews>
  <sheetFormatPr defaultRowHeight="23.1" customHeight="1" x14ac:dyDescent="0.15"/>
  <cols>
    <col min="1" max="1" width="30" customWidth="1"/>
    <col min="2" max="2" width="25" customWidth="1"/>
    <col min="3" max="4" width="10" customWidth="1"/>
    <col min="5" max="5" width="20" customWidth="1"/>
    <col min="6" max="6" width="24.5" customWidth="1"/>
    <col min="7" max="9" width="0" hidden="1" customWidth="1"/>
  </cols>
  <sheetData>
    <row r="1" spans="1:11" ht="23.1" customHeight="1" thickBot="1" x14ac:dyDescent="0.2">
      <c r="A1" s="136" t="s">
        <v>214</v>
      </c>
    </row>
    <row r="2" spans="1:11" ht="23.1" customHeight="1" thickBot="1" x14ac:dyDescent="0.2">
      <c r="A2" s="8" t="s">
        <v>164</v>
      </c>
      <c r="B2" s="9" t="s">
        <v>98</v>
      </c>
      <c r="C2" s="9" t="s">
        <v>372</v>
      </c>
      <c r="D2" s="9" t="s">
        <v>373</v>
      </c>
      <c r="E2" s="9" t="s">
        <v>126</v>
      </c>
      <c r="F2" s="11" t="s">
        <v>65</v>
      </c>
    </row>
    <row r="3" spans="1:11" ht="23.1" customHeight="1" x14ac:dyDescent="0.15">
      <c r="A3" s="150" t="s">
        <v>12</v>
      </c>
      <c r="B3" s="151" t="s">
        <v>125</v>
      </c>
      <c r="C3" s="151" t="s">
        <v>136</v>
      </c>
      <c r="D3" s="153">
        <v>0</v>
      </c>
      <c r="E3" s="174">
        <v>172068</v>
      </c>
      <c r="F3" s="152"/>
      <c r="G3" t="s">
        <v>231</v>
      </c>
      <c r="H3" t="s">
        <v>194</v>
      </c>
      <c r="I3" t="s">
        <v>194</v>
      </c>
      <c r="K3" s="154" t="s">
        <v>414</v>
      </c>
    </row>
    <row r="4" spans="1:11" ht="23.1" customHeight="1" x14ac:dyDescent="0.15">
      <c r="A4" s="5" t="s">
        <v>8</v>
      </c>
      <c r="B4" s="2" t="s">
        <v>125</v>
      </c>
      <c r="C4" s="2" t="s">
        <v>371</v>
      </c>
      <c r="D4" s="139">
        <v>0</v>
      </c>
      <c r="E4" s="125">
        <v>226122</v>
      </c>
      <c r="F4" s="12" t="s">
        <v>231</v>
      </c>
      <c r="G4" t="s">
        <v>231</v>
      </c>
      <c r="H4" t="s">
        <v>62</v>
      </c>
      <c r="I4" t="s">
        <v>62</v>
      </c>
      <c r="K4" s="154" t="s">
        <v>414</v>
      </c>
    </row>
    <row r="5" spans="1:11" ht="23.1" customHeight="1" x14ac:dyDescent="0.15">
      <c r="A5" s="5" t="s">
        <v>90</v>
      </c>
      <c r="B5" s="2" t="s">
        <v>125</v>
      </c>
      <c r="C5" s="2" t="s">
        <v>136</v>
      </c>
      <c r="D5" s="139">
        <v>0</v>
      </c>
      <c r="E5" s="125">
        <v>275790</v>
      </c>
      <c r="F5" s="12" t="s">
        <v>231</v>
      </c>
      <c r="G5" t="s">
        <v>231</v>
      </c>
      <c r="H5" t="s">
        <v>92</v>
      </c>
      <c r="I5" t="s">
        <v>92</v>
      </c>
      <c r="K5" s="154" t="s">
        <v>414</v>
      </c>
    </row>
    <row r="6" spans="1:11" ht="23.1" customHeight="1" x14ac:dyDescent="0.15">
      <c r="A6" s="5" t="s">
        <v>229</v>
      </c>
      <c r="B6" s="2" t="s">
        <v>125</v>
      </c>
      <c r="C6" s="2" t="s">
        <v>136</v>
      </c>
      <c r="D6" s="139">
        <v>0</v>
      </c>
      <c r="E6" s="125">
        <v>273540</v>
      </c>
      <c r="F6" s="12" t="s">
        <v>231</v>
      </c>
      <c r="G6" t="s">
        <v>231</v>
      </c>
      <c r="H6" t="s">
        <v>1</v>
      </c>
      <c r="I6" t="s">
        <v>1</v>
      </c>
      <c r="K6" s="154" t="s">
        <v>414</v>
      </c>
    </row>
    <row r="7" spans="1:11" ht="23.1" customHeight="1" x14ac:dyDescent="0.15">
      <c r="A7" s="5" t="s">
        <v>121</v>
      </c>
      <c r="B7" s="2" t="s">
        <v>125</v>
      </c>
      <c r="C7" s="2" t="s">
        <v>136</v>
      </c>
      <c r="D7" s="139">
        <v>0</v>
      </c>
      <c r="E7" s="125">
        <v>232562</v>
      </c>
      <c r="F7" s="12" t="s">
        <v>231</v>
      </c>
      <c r="G7" t="s">
        <v>231</v>
      </c>
      <c r="H7" t="s">
        <v>146</v>
      </c>
      <c r="I7" t="s">
        <v>146</v>
      </c>
      <c r="K7" s="154" t="s">
        <v>414</v>
      </c>
    </row>
    <row r="8" spans="1:11" ht="23.1" customHeight="1" x14ac:dyDescent="0.15">
      <c r="A8" s="5" t="s">
        <v>15</v>
      </c>
      <c r="B8" s="2" t="s">
        <v>125</v>
      </c>
      <c r="C8" s="2" t="s">
        <v>136</v>
      </c>
      <c r="D8" s="139">
        <v>0</v>
      </c>
      <c r="E8" s="125">
        <v>238936</v>
      </c>
      <c r="F8" s="12" t="s">
        <v>231</v>
      </c>
      <c r="G8" t="s">
        <v>231</v>
      </c>
      <c r="H8" t="s">
        <v>88</v>
      </c>
      <c r="I8" t="s">
        <v>88</v>
      </c>
      <c r="K8" s="154" t="s">
        <v>414</v>
      </c>
    </row>
    <row r="9" spans="1:11" ht="23.1" customHeight="1" x14ac:dyDescent="0.15">
      <c r="A9" s="5" t="s">
        <v>19</v>
      </c>
      <c r="B9" s="2" t="s">
        <v>158</v>
      </c>
      <c r="C9" s="2" t="s">
        <v>136</v>
      </c>
      <c r="D9" s="139">
        <v>0</v>
      </c>
      <c r="E9" s="125">
        <v>295138</v>
      </c>
      <c r="F9" s="12" t="s">
        <v>231</v>
      </c>
      <c r="G9" t="s">
        <v>231</v>
      </c>
      <c r="H9" t="s">
        <v>200</v>
      </c>
      <c r="I9" t="s">
        <v>200</v>
      </c>
      <c r="K9" s="154" t="s">
        <v>415</v>
      </c>
    </row>
    <row r="10" spans="1:11" ht="23.1" customHeight="1" x14ac:dyDescent="0.15">
      <c r="A10" s="5" t="s">
        <v>35</v>
      </c>
      <c r="B10" s="2" t="s">
        <v>158</v>
      </c>
      <c r="C10" s="2" t="s">
        <v>136</v>
      </c>
      <c r="D10" s="139">
        <v>0</v>
      </c>
      <c r="E10" s="125">
        <v>250087</v>
      </c>
      <c r="F10" s="12" t="s">
        <v>231</v>
      </c>
      <c r="G10" t="s">
        <v>231</v>
      </c>
      <c r="H10" t="s">
        <v>84</v>
      </c>
      <c r="I10" t="s">
        <v>84</v>
      </c>
      <c r="K10" s="154" t="s">
        <v>415</v>
      </c>
    </row>
    <row r="11" spans="1:11" s="148" customFormat="1" ht="23.1" customHeight="1" x14ac:dyDescent="0.15">
      <c r="A11" s="5" t="s">
        <v>384</v>
      </c>
      <c r="B11" s="2" t="s">
        <v>379</v>
      </c>
      <c r="C11" s="2" t="s">
        <v>380</v>
      </c>
      <c r="D11" s="139">
        <v>0</v>
      </c>
      <c r="E11" s="125">
        <v>149081</v>
      </c>
      <c r="F11" s="12"/>
      <c r="K11" s="154" t="s">
        <v>414</v>
      </c>
    </row>
    <row r="12" spans="1:11" ht="23.1" customHeight="1" thickBot="1" x14ac:dyDescent="0.2">
      <c r="A12" s="168" t="s">
        <v>435</v>
      </c>
      <c r="B12" s="169" t="s">
        <v>379</v>
      </c>
      <c r="C12" s="169" t="s">
        <v>371</v>
      </c>
      <c r="D12" s="139">
        <v>0</v>
      </c>
      <c r="E12" s="125">
        <v>282536</v>
      </c>
      <c r="F12" s="170"/>
      <c r="K12" s="154" t="s">
        <v>414</v>
      </c>
    </row>
  </sheetData>
  <phoneticPr fontId="5" type="noConversion"/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70C0"/>
  </sheetPr>
  <dimension ref="A1:J22"/>
  <sheetViews>
    <sheetView view="pageBreakPreview" zoomScale="130" zoomScaleNormal="100" zoomScaleSheetLayoutView="130" workbookViewId="0"/>
  </sheetViews>
  <sheetFormatPr defaultRowHeight="23.1" customHeight="1" x14ac:dyDescent="0.15"/>
  <cols>
    <col min="1" max="1" width="22" customWidth="1"/>
    <col min="2" max="2" width="21.33203125" customWidth="1"/>
    <col min="3" max="3" width="6.83203125" customWidth="1"/>
    <col min="4" max="5" width="8.83203125" bestFit="1" customWidth="1"/>
    <col min="6" max="7" width="12.1640625" bestFit="1" customWidth="1"/>
    <col min="8" max="8" width="30.33203125" customWidth="1"/>
    <col min="9" max="10" width="0" hidden="1" customWidth="1"/>
  </cols>
  <sheetData>
    <row r="1" spans="1:10" ht="23.1" customHeight="1" x14ac:dyDescent="0.15">
      <c r="A1" s="136" t="s">
        <v>41</v>
      </c>
    </row>
    <row r="2" spans="1:10" ht="23.1" customHeight="1" x14ac:dyDescent="0.15">
      <c r="A2" s="8" t="s">
        <v>164</v>
      </c>
      <c r="B2" s="9" t="s">
        <v>98</v>
      </c>
      <c r="C2" s="9" t="s">
        <v>221</v>
      </c>
      <c r="D2" s="9" t="s">
        <v>161</v>
      </c>
      <c r="E2" s="9" t="s">
        <v>106</v>
      </c>
      <c r="F2" s="9" t="s">
        <v>13</v>
      </c>
      <c r="G2" s="9" t="s">
        <v>224</v>
      </c>
      <c r="H2" s="11" t="s">
        <v>65</v>
      </c>
    </row>
    <row r="3" spans="1:10" ht="23.1" customHeight="1" x14ac:dyDescent="0.15">
      <c r="A3" s="5" t="s">
        <v>40</v>
      </c>
      <c r="B3" s="2" t="s">
        <v>405</v>
      </c>
      <c r="C3" s="2" t="s">
        <v>64</v>
      </c>
      <c r="D3" s="15">
        <v>0</v>
      </c>
      <c r="E3" s="15">
        <v>0</v>
      </c>
      <c r="F3" s="108">
        <v>28041</v>
      </c>
      <c r="G3" s="108">
        <f>D3+E3+F3</f>
        <v>28041</v>
      </c>
      <c r="H3" s="138" t="s">
        <v>416</v>
      </c>
      <c r="I3" t="s">
        <v>231</v>
      </c>
      <c r="J3" t="s">
        <v>114</v>
      </c>
    </row>
    <row r="4" spans="1:10" ht="23.1" customHeight="1" x14ac:dyDescent="0.15">
      <c r="A4" s="5" t="s">
        <v>60</v>
      </c>
      <c r="B4" s="2" t="s">
        <v>406</v>
      </c>
      <c r="C4" s="2" t="s">
        <v>64</v>
      </c>
      <c r="D4" s="15">
        <v>0</v>
      </c>
      <c r="E4" s="15">
        <v>0</v>
      </c>
      <c r="F4" s="108">
        <v>157250</v>
      </c>
      <c r="G4" s="108">
        <f t="shared" ref="G4:G15" si="0">D4+E4+F4</f>
        <v>157250</v>
      </c>
      <c r="H4" s="138" t="s">
        <v>416</v>
      </c>
      <c r="I4" t="s">
        <v>231</v>
      </c>
      <c r="J4" t="s">
        <v>48</v>
      </c>
    </row>
    <row r="5" spans="1:10" s="163" customFormat="1" ht="23.1" customHeight="1" x14ac:dyDescent="0.15">
      <c r="A5" s="5" t="s">
        <v>408</v>
      </c>
      <c r="B5" s="2" t="s">
        <v>407</v>
      </c>
      <c r="C5" s="2" t="s">
        <v>409</v>
      </c>
      <c r="D5" s="15"/>
      <c r="E5" s="15"/>
      <c r="F5" s="108">
        <v>5883</v>
      </c>
      <c r="G5" s="108">
        <f>D5+E5+F5</f>
        <v>5883</v>
      </c>
      <c r="H5" s="138" t="s">
        <v>416</v>
      </c>
    </row>
    <row r="6" spans="1:10" s="167" customFormat="1" ht="23.1" customHeight="1" x14ac:dyDescent="0.15">
      <c r="A6" s="5" t="s">
        <v>444</v>
      </c>
      <c r="B6" s="2" t="s">
        <v>443</v>
      </c>
      <c r="C6" s="2" t="s">
        <v>409</v>
      </c>
      <c r="D6" s="15"/>
      <c r="E6" s="15"/>
      <c r="F6" s="108">
        <v>394</v>
      </c>
      <c r="G6" s="108">
        <f>F6+D6+E6</f>
        <v>394</v>
      </c>
      <c r="H6" s="138" t="s">
        <v>445</v>
      </c>
    </row>
    <row r="7" spans="1:10" ht="23.1" customHeight="1" x14ac:dyDescent="0.15">
      <c r="A7" s="5" t="s">
        <v>369</v>
      </c>
      <c r="B7" s="2" t="s">
        <v>418</v>
      </c>
      <c r="C7" s="2" t="s">
        <v>63</v>
      </c>
      <c r="D7" s="15">
        <v>0</v>
      </c>
      <c r="E7" s="15">
        <v>0</v>
      </c>
      <c r="F7" s="18">
        <v>15100</v>
      </c>
      <c r="G7" s="18">
        <f t="shared" si="0"/>
        <v>15100</v>
      </c>
      <c r="H7" s="138" t="s">
        <v>417</v>
      </c>
      <c r="I7" t="s">
        <v>231</v>
      </c>
      <c r="J7" t="s">
        <v>139</v>
      </c>
    </row>
    <row r="8" spans="1:10" ht="23.1" customHeight="1" x14ac:dyDescent="0.15">
      <c r="A8" s="5" t="s">
        <v>425</v>
      </c>
      <c r="B8" s="2" t="s">
        <v>419</v>
      </c>
      <c r="C8" s="2" t="s">
        <v>63</v>
      </c>
      <c r="D8" s="15">
        <v>0</v>
      </c>
      <c r="E8" s="15">
        <v>0</v>
      </c>
      <c r="F8" s="18">
        <v>45200</v>
      </c>
      <c r="G8" s="18">
        <f t="shared" si="0"/>
        <v>45200</v>
      </c>
      <c r="H8" s="138" t="s">
        <v>417</v>
      </c>
      <c r="I8" t="s">
        <v>231</v>
      </c>
      <c r="J8" t="s">
        <v>201</v>
      </c>
    </row>
    <row r="9" spans="1:10" ht="23.1" customHeight="1" x14ac:dyDescent="0.15">
      <c r="A9" s="5" t="s">
        <v>33</v>
      </c>
      <c r="B9" s="2" t="s">
        <v>420</v>
      </c>
      <c r="C9" s="2" t="s">
        <v>63</v>
      </c>
      <c r="D9" s="15">
        <v>0</v>
      </c>
      <c r="E9" s="15">
        <v>0</v>
      </c>
      <c r="F9" s="108">
        <f>215100+197600</f>
        <v>412700</v>
      </c>
      <c r="G9" s="108">
        <f t="shared" si="0"/>
        <v>412700</v>
      </c>
      <c r="H9" s="138" t="s">
        <v>417</v>
      </c>
      <c r="I9" t="s">
        <v>231</v>
      </c>
      <c r="J9" t="s">
        <v>25</v>
      </c>
    </row>
    <row r="10" spans="1:10" ht="23.1" customHeight="1" x14ac:dyDescent="0.15">
      <c r="A10" s="5" t="s">
        <v>424</v>
      </c>
      <c r="B10" s="2" t="s">
        <v>370</v>
      </c>
      <c r="C10" s="2" t="s">
        <v>63</v>
      </c>
      <c r="D10" s="15">
        <v>0</v>
      </c>
      <c r="E10" s="15">
        <v>0</v>
      </c>
      <c r="F10" s="18">
        <v>15100</v>
      </c>
      <c r="G10" s="18">
        <f t="shared" si="0"/>
        <v>15100</v>
      </c>
      <c r="H10" s="138" t="s">
        <v>421</v>
      </c>
      <c r="I10" t="s">
        <v>231</v>
      </c>
      <c r="J10" t="s">
        <v>139</v>
      </c>
    </row>
    <row r="11" spans="1:10" ht="23.1" customHeight="1" x14ac:dyDescent="0.15">
      <c r="A11" s="5" t="s">
        <v>425</v>
      </c>
      <c r="B11" s="2" t="s">
        <v>419</v>
      </c>
      <c r="C11" s="2" t="s">
        <v>63</v>
      </c>
      <c r="D11" s="15">
        <v>0</v>
      </c>
      <c r="E11" s="15">
        <v>0</v>
      </c>
      <c r="F11" s="18">
        <v>45100</v>
      </c>
      <c r="G11" s="18">
        <f t="shared" si="0"/>
        <v>45100</v>
      </c>
      <c r="H11" s="138" t="s">
        <v>421</v>
      </c>
      <c r="I11" t="s">
        <v>231</v>
      </c>
      <c r="J11" t="s">
        <v>201</v>
      </c>
    </row>
    <row r="12" spans="1:10" ht="23.1" customHeight="1" x14ac:dyDescent="0.15">
      <c r="A12" s="5" t="s">
        <v>385</v>
      </c>
      <c r="B12" s="2" t="s">
        <v>426</v>
      </c>
      <c r="C12" s="2" t="s">
        <v>63</v>
      </c>
      <c r="D12" s="15">
        <v>0</v>
      </c>
      <c r="E12" s="15">
        <v>0</v>
      </c>
      <c r="F12" s="18">
        <v>282300</v>
      </c>
      <c r="G12" s="18">
        <f t="shared" si="0"/>
        <v>282300</v>
      </c>
      <c r="H12" s="138" t="s">
        <v>421</v>
      </c>
      <c r="I12" t="s">
        <v>231</v>
      </c>
      <c r="J12" t="s">
        <v>25</v>
      </c>
    </row>
    <row r="13" spans="1:10" ht="23.1" customHeight="1" x14ac:dyDescent="0.15">
      <c r="A13" s="5" t="s">
        <v>427</v>
      </c>
      <c r="B13" s="2" t="s">
        <v>418</v>
      </c>
      <c r="C13" s="2" t="s">
        <v>63</v>
      </c>
      <c r="D13" s="15">
        <v>0</v>
      </c>
      <c r="E13" s="15">
        <v>0</v>
      </c>
      <c r="F13" s="18">
        <v>15000</v>
      </c>
      <c r="G13" s="18">
        <f t="shared" si="0"/>
        <v>15000</v>
      </c>
      <c r="H13" s="12" t="s">
        <v>422</v>
      </c>
      <c r="I13" t="s">
        <v>231</v>
      </c>
      <c r="J13" t="s">
        <v>94</v>
      </c>
    </row>
    <row r="14" spans="1:10" ht="23.1" customHeight="1" x14ac:dyDescent="0.15">
      <c r="A14" s="5" t="s">
        <v>428</v>
      </c>
      <c r="B14" s="2" t="s">
        <v>419</v>
      </c>
      <c r="C14" s="2" t="s">
        <v>63</v>
      </c>
      <c r="D14" s="15">
        <v>0</v>
      </c>
      <c r="E14" s="15">
        <v>0</v>
      </c>
      <c r="F14" s="18">
        <v>51000</v>
      </c>
      <c r="G14" s="18">
        <f t="shared" si="0"/>
        <v>51000</v>
      </c>
      <c r="H14" s="12" t="s">
        <v>422</v>
      </c>
      <c r="I14" t="s">
        <v>231</v>
      </c>
      <c r="J14" t="s">
        <v>144</v>
      </c>
    </row>
    <row r="15" spans="1:10" ht="23.1" customHeight="1" x14ac:dyDescent="0.15">
      <c r="A15" s="5" t="s">
        <v>320</v>
      </c>
      <c r="B15" s="2" t="s">
        <v>429</v>
      </c>
      <c r="C15" s="2" t="s">
        <v>319</v>
      </c>
      <c r="D15" s="15"/>
      <c r="E15" s="15"/>
      <c r="F15" s="18">
        <v>188000</v>
      </c>
      <c r="G15" s="18">
        <f t="shared" si="0"/>
        <v>188000</v>
      </c>
      <c r="H15" s="138" t="s">
        <v>422</v>
      </c>
      <c r="I15" t="s">
        <v>231</v>
      </c>
      <c r="J15" t="s">
        <v>9</v>
      </c>
    </row>
    <row r="16" spans="1:10" ht="23.1" customHeight="1" x14ac:dyDescent="0.15">
      <c r="A16" s="5" t="s">
        <v>424</v>
      </c>
      <c r="B16" s="2" t="s">
        <v>370</v>
      </c>
      <c r="C16" s="2" t="s">
        <v>63</v>
      </c>
      <c r="D16" s="15">
        <v>0</v>
      </c>
      <c r="E16" s="15">
        <v>0</v>
      </c>
      <c r="F16" s="18">
        <v>14600</v>
      </c>
      <c r="G16" s="18">
        <f t="shared" ref="G16:G18" si="1">D16+E16+F16</f>
        <v>14600</v>
      </c>
      <c r="H16" s="12" t="s">
        <v>423</v>
      </c>
      <c r="I16" t="s">
        <v>231</v>
      </c>
      <c r="J16" t="s">
        <v>82</v>
      </c>
    </row>
    <row r="17" spans="1:10" ht="23.1" customHeight="1" x14ac:dyDescent="0.15">
      <c r="A17" s="5" t="s">
        <v>425</v>
      </c>
      <c r="B17" s="2" t="s">
        <v>419</v>
      </c>
      <c r="C17" s="2" t="s">
        <v>63</v>
      </c>
      <c r="D17" s="15">
        <v>0</v>
      </c>
      <c r="E17" s="15">
        <v>0</v>
      </c>
      <c r="F17" s="18">
        <v>43700</v>
      </c>
      <c r="G17" s="18">
        <f t="shared" si="1"/>
        <v>43700</v>
      </c>
      <c r="H17" s="12" t="s">
        <v>423</v>
      </c>
      <c r="I17" t="s">
        <v>231</v>
      </c>
      <c r="J17" t="s">
        <v>141</v>
      </c>
    </row>
    <row r="18" spans="1:10" ht="23.1" customHeight="1" x14ac:dyDescent="0.15">
      <c r="A18" s="5" t="s">
        <v>320</v>
      </c>
      <c r="B18" s="2" t="s">
        <v>430</v>
      </c>
      <c r="C18" s="2" t="s">
        <v>319</v>
      </c>
      <c r="D18" s="15"/>
      <c r="E18" s="15"/>
      <c r="F18" s="18">
        <v>188800</v>
      </c>
      <c r="G18" s="18">
        <f t="shared" si="1"/>
        <v>188800</v>
      </c>
      <c r="H18" s="12" t="s">
        <v>423</v>
      </c>
      <c r="I18" t="s">
        <v>231</v>
      </c>
      <c r="J18" t="s">
        <v>204</v>
      </c>
    </row>
    <row r="19" spans="1:10" ht="23.1" customHeight="1" x14ac:dyDescent="0.15">
      <c r="A19" s="5"/>
      <c r="B19" s="2"/>
      <c r="C19" s="2"/>
      <c r="D19" s="15"/>
      <c r="E19" s="15"/>
      <c r="F19" s="18"/>
      <c r="G19" s="18"/>
      <c r="H19" s="12"/>
      <c r="I19" t="s">
        <v>231</v>
      </c>
      <c r="J19" t="s">
        <v>29</v>
      </c>
    </row>
    <row r="20" spans="1:10" ht="23.1" customHeight="1" x14ac:dyDescent="0.15">
      <c r="A20" s="5"/>
      <c r="B20" s="2"/>
      <c r="C20" s="2"/>
      <c r="D20" s="15"/>
      <c r="E20" s="15"/>
      <c r="F20" s="18"/>
      <c r="G20" s="18"/>
      <c r="H20" s="12"/>
      <c r="I20" t="s">
        <v>231</v>
      </c>
      <c r="J20" t="s">
        <v>97</v>
      </c>
    </row>
    <row r="21" spans="1:10" ht="23.1" customHeight="1" x14ac:dyDescent="0.15">
      <c r="A21" s="5"/>
      <c r="B21" s="2"/>
      <c r="C21" s="2"/>
      <c r="D21" s="15"/>
      <c r="E21" s="15"/>
      <c r="F21" s="18"/>
      <c r="G21" s="18"/>
      <c r="H21" s="12"/>
      <c r="I21" t="s">
        <v>231</v>
      </c>
      <c r="J21" t="s">
        <v>138</v>
      </c>
    </row>
    <row r="22" spans="1:10" ht="23.1" customHeight="1" x14ac:dyDescent="0.15">
      <c r="A22" s="6"/>
      <c r="B22" s="7"/>
      <c r="C22" s="7"/>
      <c r="D22" s="16"/>
      <c r="E22" s="16"/>
      <c r="F22" s="19"/>
      <c r="G22" s="19"/>
      <c r="H22" s="13"/>
      <c r="I22" t="s">
        <v>231</v>
      </c>
      <c r="J22" t="s">
        <v>196</v>
      </c>
    </row>
  </sheetData>
  <phoneticPr fontId="5" type="noConversion"/>
  <pageMargins left="0.31496062992125984" right="0.31496062992125984" top="1" bottom="0.59055118110236215" header="0.5" footer="0.5"/>
  <pageSetup paperSize="9" scale="98" orientation="portrait" r:id="rId1"/>
  <headerFooter alignWithMargins="0">
    <oddHeader>&amp;RPage : &amp;P/&amp;N</oddHeader>
  </headerFooter>
  <ignoredErrors>
    <ignoredError sqref="G6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2"/>
  <sheetViews>
    <sheetView view="pageBreakPreview" zoomScale="60" zoomScaleNormal="100" workbookViewId="0">
      <selection activeCell="G25" sqref="G25"/>
    </sheetView>
  </sheetViews>
  <sheetFormatPr defaultRowHeight="18.399999999999999" customHeight="1" x14ac:dyDescent="0.15"/>
  <cols>
    <col min="1" max="1" width="25" customWidth="1"/>
    <col min="2" max="2" width="10" customWidth="1"/>
    <col min="3" max="3" width="25" customWidth="1"/>
    <col min="4" max="5" width="30" customWidth="1"/>
  </cols>
  <sheetData>
    <row r="1" spans="1:5" ht="18.399999999999999" customHeight="1" x14ac:dyDescent="0.15">
      <c r="A1" t="s">
        <v>177</v>
      </c>
    </row>
    <row r="2" spans="1:5" ht="18.399999999999999" customHeight="1" x14ac:dyDescent="0.15">
      <c r="A2" s="8" t="s">
        <v>22</v>
      </c>
      <c r="B2" s="9" t="s">
        <v>179</v>
      </c>
      <c r="C2" s="9" t="s">
        <v>47</v>
      </c>
      <c r="D2" s="14" t="s">
        <v>56</v>
      </c>
      <c r="E2" s="10" t="s">
        <v>3</v>
      </c>
    </row>
  </sheetData>
  <phoneticPr fontId="5" type="noConversion"/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D50"/>
  <sheetViews>
    <sheetView showFormulas="1" view="pageBreakPreview" zoomScale="60" zoomScaleNormal="100" workbookViewId="0">
      <selection activeCell="G25" sqref="G25"/>
    </sheetView>
  </sheetViews>
  <sheetFormatPr defaultRowHeight="18.399999999999999" customHeight="1" x14ac:dyDescent="0.15"/>
  <cols>
    <col min="1" max="1" width="15" customWidth="1"/>
    <col min="2" max="2" width="5" customWidth="1"/>
    <col min="3" max="4" width="20" customWidth="1"/>
  </cols>
  <sheetData>
    <row r="1" spans="1:4" ht="18.399999999999999" customHeight="1" x14ac:dyDescent="0.15">
      <c r="A1" t="s">
        <v>211</v>
      </c>
    </row>
    <row r="2" spans="1:4" ht="18.399999999999999" customHeight="1" x14ac:dyDescent="0.15">
      <c r="A2" s="8" t="s">
        <v>22</v>
      </c>
      <c r="B2" s="9" t="s">
        <v>179</v>
      </c>
      <c r="C2" s="9" t="s">
        <v>47</v>
      </c>
      <c r="D2" s="11" t="s">
        <v>56</v>
      </c>
    </row>
    <row r="3" spans="1:4" ht="18.399999999999999" customHeight="1" x14ac:dyDescent="0.15">
      <c r="A3" s="5" t="s">
        <v>156</v>
      </c>
      <c r="B3" s="2" t="s">
        <v>85</v>
      </c>
      <c r="C3" s="2" t="s">
        <v>73</v>
      </c>
      <c r="D3" s="12" t="s">
        <v>231</v>
      </c>
    </row>
    <row r="4" spans="1:4" ht="18.399999999999999" customHeight="1" x14ac:dyDescent="0.15">
      <c r="A4" s="5" t="s">
        <v>145</v>
      </c>
      <c r="B4" s="2" t="s">
        <v>227</v>
      </c>
      <c r="C4" s="2">
        <v>1157</v>
      </c>
      <c r="D4" s="12" t="s">
        <v>110</v>
      </c>
    </row>
    <row r="5" spans="1:4" ht="18.399999999999999" customHeight="1" x14ac:dyDescent="0.15">
      <c r="A5" s="5" t="s">
        <v>51</v>
      </c>
      <c r="B5" s="2" t="s">
        <v>227</v>
      </c>
      <c r="C5" s="2">
        <v>1157</v>
      </c>
      <c r="D5" s="12" t="s">
        <v>199</v>
      </c>
    </row>
    <row r="6" spans="1:4" ht="18.399999999999999" customHeight="1" x14ac:dyDescent="0.15">
      <c r="A6" s="5" t="s">
        <v>30</v>
      </c>
      <c r="B6" s="2" t="s">
        <v>227</v>
      </c>
      <c r="C6" s="2">
        <v>0</v>
      </c>
      <c r="D6" s="12" t="s">
        <v>192</v>
      </c>
    </row>
    <row r="7" spans="1:4" ht="18.399999999999999" customHeight="1" x14ac:dyDescent="0.15">
      <c r="A7" s="5" t="s">
        <v>67</v>
      </c>
      <c r="B7" s="2" t="s">
        <v>227</v>
      </c>
      <c r="C7" s="2">
        <v>0</v>
      </c>
      <c r="D7" s="12" t="s">
        <v>137</v>
      </c>
    </row>
    <row r="8" spans="1:4" ht="18.399999999999999" customHeight="1" x14ac:dyDescent="0.15">
      <c r="A8" s="5" t="s">
        <v>115</v>
      </c>
      <c r="B8" s="2" t="s">
        <v>227</v>
      </c>
      <c r="C8" s="2">
        <v>0</v>
      </c>
      <c r="D8" s="12" t="s">
        <v>210</v>
      </c>
    </row>
    <row r="9" spans="1:4" ht="18.399999999999999" customHeight="1" x14ac:dyDescent="0.15">
      <c r="A9" s="5" t="s">
        <v>44</v>
      </c>
      <c r="B9" s="2" t="s">
        <v>227</v>
      </c>
      <c r="C9" s="2">
        <v>0</v>
      </c>
      <c r="D9" s="12" t="s">
        <v>111</v>
      </c>
    </row>
    <row r="10" spans="1:4" ht="18.399999999999999" customHeight="1" x14ac:dyDescent="0.15">
      <c r="A10" s="5" t="s">
        <v>171</v>
      </c>
      <c r="B10" s="2" t="s">
        <v>85</v>
      </c>
      <c r="C10" s="2" t="s">
        <v>39</v>
      </c>
      <c r="D10" s="12" t="s">
        <v>176</v>
      </c>
    </row>
    <row r="11" spans="1:4" ht="18.399999999999999" customHeight="1" x14ac:dyDescent="0.15">
      <c r="A11" s="5" t="s">
        <v>0</v>
      </c>
      <c r="B11" s="2" t="s">
        <v>85</v>
      </c>
      <c r="C11" s="2" t="s">
        <v>39</v>
      </c>
      <c r="D11" s="12" t="s">
        <v>53</v>
      </c>
    </row>
    <row r="12" spans="1:4" ht="18.399999999999999" customHeight="1" x14ac:dyDescent="0.15">
      <c r="A12" s="5" t="s">
        <v>135</v>
      </c>
      <c r="B12" s="2" t="s">
        <v>85</v>
      </c>
      <c r="C12" s="2" t="s">
        <v>39</v>
      </c>
      <c r="D12" s="12" t="s">
        <v>169</v>
      </c>
    </row>
    <row r="13" spans="1:4" ht="18.399999999999999" customHeight="1" x14ac:dyDescent="0.15">
      <c r="A13" s="5" t="s">
        <v>6</v>
      </c>
      <c r="B13" s="2" t="s">
        <v>227</v>
      </c>
      <c r="C13" s="2">
        <v>1.25</v>
      </c>
      <c r="D13" s="12" t="s">
        <v>191</v>
      </c>
    </row>
    <row r="14" spans="1:4" ht="18.399999999999999" customHeight="1" x14ac:dyDescent="0.15">
      <c r="A14" s="5" t="s">
        <v>140</v>
      </c>
      <c r="B14" s="2" t="s">
        <v>227</v>
      </c>
      <c r="C14" s="2">
        <v>1.071</v>
      </c>
      <c r="D14" s="12" t="s">
        <v>91</v>
      </c>
    </row>
    <row r="15" spans="1:4" ht="18.399999999999999" customHeight="1" x14ac:dyDescent="0.15">
      <c r="A15" s="5" t="s">
        <v>120</v>
      </c>
      <c r="B15" s="2" t="s">
        <v>85</v>
      </c>
      <c r="C15" s="2" t="s">
        <v>205</v>
      </c>
      <c r="D15" s="12" t="s">
        <v>152</v>
      </c>
    </row>
    <row r="16" spans="1:4" ht="18.399999999999999" customHeight="1" x14ac:dyDescent="0.15">
      <c r="A16" s="5" t="s">
        <v>155</v>
      </c>
      <c r="B16" s="2" t="s">
        <v>85</v>
      </c>
      <c r="C16" s="2" t="s">
        <v>69</v>
      </c>
      <c r="D16" s="12" t="s">
        <v>162</v>
      </c>
    </row>
    <row r="17" spans="1:4" ht="18.399999999999999" customHeight="1" x14ac:dyDescent="0.15">
      <c r="A17" s="5" t="s">
        <v>50</v>
      </c>
      <c r="B17" s="2" t="s">
        <v>85</v>
      </c>
      <c r="C17" s="2" t="s">
        <v>205</v>
      </c>
      <c r="D17" s="12" t="s">
        <v>46</v>
      </c>
    </row>
    <row r="18" spans="1:4" ht="18.399999999999999" customHeight="1" x14ac:dyDescent="0.15">
      <c r="A18" s="5" t="s">
        <v>96</v>
      </c>
      <c r="B18" s="2" t="s">
        <v>85</v>
      </c>
      <c r="C18" s="3">
        <f t="shared" ref="C18:C23" si="0">25/20 * 16/12 * 1/8</f>
        <v>0.20833333333333334</v>
      </c>
      <c r="D18" s="12" t="s">
        <v>219</v>
      </c>
    </row>
    <row r="19" spans="1:4" ht="18.399999999999999" customHeight="1" x14ac:dyDescent="0.15">
      <c r="A19" s="5" t="s">
        <v>212</v>
      </c>
      <c r="B19" s="2" t="s">
        <v>85</v>
      </c>
      <c r="C19" s="3">
        <f t="shared" si="0"/>
        <v>0.20833333333333334</v>
      </c>
      <c r="D19" s="12" t="s">
        <v>76</v>
      </c>
    </row>
    <row r="20" spans="1:4" ht="18.399999999999999" customHeight="1" x14ac:dyDescent="0.15">
      <c r="A20" s="5" t="s">
        <v>21</v>
      </c>
      <c r="B20" s="2" t="s">
        <v>85</v>
      </c>
      <c r="C20" s="3">
        <f t="shared" si="0"/>
        <v>0.20833333333333334</v>
      </c>
      <c r="D20" s="12" t="s">
        <v>163</v>
      </c>
    </row>
    <row r="21" spans="1:4" ht="18.399999999999999" customHeight="1" x14ac:dyDescent="0.15">
      <c r="A21" s="5" t="s">
        <v>86</v>
      </c>
      <c r="B21" s="2" t="s">
        <v>85</v>
      </c>
      <c r="C21" s="3">
        <f t="shared" si="0"/>
        <v>0.20833333333333334</v>
      </c>
      <c r="D21" s="12" t="s">
        <v>109</v>
      </c>
    </row>
    <row r="22" spans="1:4" ht="18.399999999999999" customHeight="1" x14ac:dyDescent="0.15">
      <c r="A22" s="5" t="s">
        <v>217</v>
      </c>
      <c r="B22" s="2" t="s">
        <v>85</v>
      </c>
      <c r="C22" s="3">
        <f t="shared" si="0"/>
        <v>0.20833333333333334</v>
      </c>
      <c r="D22" s="12" t="s">
        <v>178</v>
      </c>
    </row>
    <row r="23" spans="1:4" ht="18.399999999999999" customHeight="1" x14ac:dyDescent="0.15">
      <c r="A23" s="5" t="s">
        <v>116</v>
      </c>
      <c r="B23" s="2" t="s">
        <v>85</v>
      </c>
      <c r="C23" s="3">
        <f t="shared" si="0"/>
        <v>0.20833333333333334</v>
      </c>
      <c r="D23" s="12" t="s">
        <v>14</v>
      </c>
    </row>
    <row r="24" spans="1:4" ht="18.399999999999999" customHeight="1" x14ac:dyDescent="0.15">
      <c r="A24" s="5" t="s">
        <v>181</v>
      </c>
      <c r="B24" s="2" t="s">
        <v>227</v>
      </c>
      <c r="C24" s="2">
        <v>1</v>
      </c>
      <c r="D24" s="12" t="s">
        <v>123</v>
      </c>
    </row>
    <row r="25" spans="1:4" ht="18.399999999999999" customHeight="1" x14ac:dyDescent="0.15">
      <c r="A25" s="5" t="s">
        <v>118</v>
      </c>
      <c r="B25" s="2" t="s">
        <v>227</v>
      </c>
      <c r="C25" s="2">
        <v>1.5</v>
      </c>
      <c r="D25" s="12" t="s">
        <v>216</v>
      </c>
    </row>
    <row r="26" spans="1:4" ht="18.399999999999999" customHeight="1" x14ac:dyDescent="0.15">
      <c r="A26" s="5" t="s">
        <v>213</v>
      </c>
      <c r="B26" s="2" t="s">
        <v>227</v>
      </c>
      <c r="C26" s="2">
        <v>1.1599999999999999</v>
      </c>
      <c r="D26" s="12" t="s">
        <v>223</v>
      </c>
    </row>
    <row r="27" spans="1:4" ht="18.399999999999999" customHeight="1" x14ac:dyDescent="0.15">
      <c r="A27" s="5" t="s">
        <v>226</v>
      </c>
      <c r="B27" s="2" t="s">
        <v>227</v>
      </c>
      <c r="C27" s="2">
        <v>1.6</v>
      </c>
      <c r="D27" s="12" t="s">
        <v>66</v>
      </c>
    </row>
    <row r="28" spans="1:4" ht="18.399999999999999" customHeight="1" x14ac:dyDescent="0.15">
      <c r="A28" s="5" t="s">
        <v>61</v>
      </c>
      <c r="B28" s="2" t="s">
        <v>227</v>
      </c>
      <c r="C28" s="2">
        <v>1.6</v>
      </c>
      <c r="D28" s="12" t="s">
        <v>43</v>
      </c>
    </row>
    <row r="29" spans="1:4" ht="18.399999999999999" customHeight="1" x14ac:dyDescent="0.15">
      <c r="A29" s="5" t="s">
        <v>195</v>
      </c>
      <c r="B29" s="2" t="s">
        <v>227</v>
      </c>
      <c r="C29" s="2">
        <v>1.6</v>
      </c>
      <c r="D29" s="12" t="s">
        <v>151</v>
      </c>
    </row>
    <row r="30" spans="1:4" ht="18.399999999999999" customHeight="1" x14ac:dyDescent="0.15">
      <c r="A30" s="5" t="s">
        <v>113</v>
      </c>
      <c r="B30" s="2" t="s">
        <v>227</v>
      </c>
      <c r="C30" s="2">
        <v>1.94</v>
      </c>
      <c r="D30" s="12" t="s">
        <v>154</v>
      </c>
    </row>
    <row r="31" spans="1:4" ht="18.399999999999999" customHeight="1" x14ac:dyDescent="0.15">
      <c r="A31" s="5" t="s">
        <v>209</v>
      </c>
      <c r="B31" s="2" t="s">
        <v>227</v>
      </c>
      <c r="C31" s="2">
        <v>1.94</v>
      </c>
      <c r="D31" s="12" t="s">
        <v>175</v>
      </c>
    </row>
    <row r="32" spans="1:4" ht="18.399999999999999" customHeight="1" x14ac:dyDescent="0.15">
      <c r="A32" s="5" t="s">
        <v>89</v>
      </c>
      <c r="B32" s="2" t="s">
        <v>227</v>
      </c>
      <c r="C32" s="2">
        <v>1.94</v>
      </c>
      <c r="D32" s="12" t="s">
        <v>45</v>
      </c>
    </row>
    <row r="33" spans="1:4" ht="18.399999999999999" customHeight="1" x14ac:dyDescent="0.15">
      <c r="A33" s="5" t="s">
        <v>55</v>
      </c>
      <c r="B33" s="2" t="s">
        <v>227</v>
      </c>
      <c r="C33" s="2">
        <v>1</v>
      </c>
      <c r="D33" s="12" t="s">
        <v>58</v>
      </c>
    </row>
    <row r="34" spans="1:4" ht="18.399999999999999" customHeight="1" x14ac:dyDescent="0.15">
      <c r="A34" s="5" t="s">
        <v>160</v>
      </c>
      <c r="B34" s="2" t="s">
        <v>227</v>
      </c>
      <c r="C34" s="2">
        <v>1</v>
      </c>
      <c r="D34" s="12" t="s">
        <v>87</v>
      </c>
    </row>
    <row r="35" spans="1:4" ht="18.399999999999999" customHeight="1" x14ac:dyDescent="0.15">
      <c r="A35" s="5" t="s">
        <v>20</v>
      </c>
      <c r="B35" s="2" t="s">
        <v>227</v>
      </c>
      <c r="C35" s="2">
        <v>1</v>
      </c>
      <c r="D35" s="12" t="s">
        <v>133</v>
      </c>
    </row>
    <row r="36" spans="1:4" ht="18.399999999999999" customHeight="1" x14ac:dyDescent="0.15">
      <c r="A36" s="5" t="s">
        <v>159</v>
      </c>
      <c r="B36" s="2" t="s">
        <v>85</v>
      </c>
      <c r="C36" s="2" t="s">
        <v>69</v>
      </c>
      <c r="D36" s="12" t="s">
        <v>17</v>
      </c>
    </row>
    <row r="37" spans="1:4" ht="18.399999999999999" customHeight="1" x14ac:dyDescent="0.15">
      <c r="A37" s="5" t="s">
        <v>122</v>
      </c>
      <c r="B37" s="2" t="s">
        <v>85</v>
      </c>
      <c r="C37" s="2" t="s">
        <v>69</v>
      </c>
      <c r="D37" s="12" t="s">
        <v>16</v>
      </c>
    </row>
    <row r="38" spans="1:4" ht="18.399999999999999" customHeight="1" x14ac:dyDescent="0.15">
      <c r="A38" s="5" t="s">
        <v>27</v>
      </c>
      <c r="B38" s="2" t="s">
        <v>85</v>
      </c>
      <c r="C38" s="2" t="s">
        <v>205</v>
      </c>
      <c r="D38" s="12" t="s">
        <v>5</v>
      </c>
    </row>
    <row r="39" spans="1:4" ht="18.399999999999999" customHeight="1" x14ac:dyDescent="0.15">
      <c r="A39" s="5" t="s">
        <v>185</v>
      </c>
      <c r="B39" s="2" t="s">
        <v>227</v>
      </c>
      <c r="C39" s="2">
        <v>1.1100000000000001</v>
      </c>
      <c r="D39" s="12" t="s">
        <v>207</v>
      </c>
    </row>
    <row r="40" spans="1:4" ht="18.399999999999999" customHeight="1" x14ac:dyDescent="0.15">
      <c r="A40" s="5" t="s">
        <v>93</v>
      </c>
      <c r="B40" s="2" t="s">
        <v>227</v>
      </c>
      <c r="C40" s="2">
        <v>1.1200000000000001</v>
      </c>
      <c r="D40" s="12" t="s">
        <v>79</v>
      </c>
    </row>
    <row r="41" spans="1:4" ht="18.399999999999999" customHeight="1" x14ac:dyDescent="0.15">
      <c r="A41" s="5" t="s">
        <v>215</v>
      </c>
      <c r="B41" s="2" t="s">
        <v>85</v>
      </c>
      <c r="C41" s="2" t="s">
        <v>222</v>
      </c>
      <c r="D41" s="12" t="s">
        <v>197</v>
      </c>
    </row>
    <row r="42" spans="1:4" ht="18.399999999999999" customHeight="1" x14ac:dyDescent="0.15">
      <c r="A42" s="5" t="s">
        <v>180</v>
      </c>
      <c r="B42" s="2" t="s">
        <v>85</v>
      </c>
      <c r="C42" s="2" t="s">
        <v>69</v>
      </c>
      <c r="D42" s="12" t="s">
        <v>206</v>
      </c>
    </row>
    <row r="43" spans="1:4" ht="18.399999999999999" customHeight="1" x14ac:dyDescent="0.15">
      <c r="A43" s="5" t="s">
        <v>99</v>
      </c>
      <c r="B43" s="2" t="s">
        <v>85</v>
      </c>
      <c r="C43" s="2" t="s">
        <v>205</v>
      </c>
      <c r="D43" s="12" t="s">
        <v>119</v>
      </c>
    </row>
    <row r="44" spans="1:4" ht="18.399999999999999" customHeight="1" x14ac:dyDescent="0.15">
      <c r="A44" s="5" t="s">
        <v>173</v>
      </c>
      <c r="B44" s="2" t="s">
        <v>85</v>
      </c>
      <c r="C44" s="2" t="s">
        <v>205</v>
      </c>
      <c r="D44" s="12" t="s">
        <v>231</v>
      </c>
    </row>
    <row r="45" spans="1:4" ht="18.399999999999999" customHeight="1" x14ac:dyDescent="0.15">
      <c r="A45" s="5" t="s">
        <v>102</v>
      </c>
      <c r="B45" s="2" t="s">
        <v>85</v>
      </c>
      <c r="C45" s="2" t="s">
        <v>231</v>
      </c>
      <c r="D45" s="12" t="s">
        <v>231</v>
      </c>
    </row>
    <row r="46" spans="1:4" ht="18.399999999999999" customHeight="1" x14ac:dyDescent="0.15">
      <c r="A46" s="5" t="s">
        <v>72</v>
      </c>
      <c r="B46" s="2" t="s">
        <v>85</v>
      </c>
      <c r="C46" s="2" t="s">
        <v>231</v>
      </c>
      <c r="D46" s="12" t="s">
        <v>231</v>
      </c>
    </row>
    <row r="47" spans="1:4" ht="18.399999999999999" customHeight="1" x14ac:dyDescent="0.15">
      <c r="A47" s="5" t="s">
        <v>128</v>
      </c>
      <c r="B47" s="2" t="s">
        <v>227</v>
      </c>
      <c r="C47" s="2">
        <v>0</v>
      </c>
      <c r="D47" s="12" t="s">
        <v>68</v>
      </c>
    </row>
    <row r="48" spans="1:4" ht="18.399999999999999" customHeight="1" x14ac:dyDescent="0.15">
      <c r="A48" s="5" t="s">
        <v>23</v>
      </c>
      <c r="B48" s="2" t="s">
        <v>227</v>
      </c>
      <c r="C48" s="2">
        <v>0</v>
      </c>
      <c r="D48" s="12" t="s">
        <v>153</v>
      </c>
    </row>
    <row r="49" spans="1:4" ht="18.399999999999999" customHeight="1" x14ac:dyDescent="0.15">
      <c r="A49" s="5" t="s">
        <v>36</v>
      </c>
      <c r="B49" s="2" t="s">
        <v>85</v>
      </c>
      <c r="C49" s="2" t="s">
        <v>117</v>
      </c>
      <c r="D49" s="12" t="s">
        <v>231</v>
      </c>
    </row>
    <row r="50" spans="1:4" ht="18.399999999999999" customHeight="1" x14ac:dyDescent="0.15">
      <c r="A50" s="6" t="s">
        <v>31</v>
      </c>
      <c r="B50" s="7" t="s">
        <v>85</v>
      </c>
      <c r="C50" s="7" t="s">
        <v>205</v>
      </c>
      <c r="D50" s="13" t="s">
        <v>231</v>
      </c>
    </row>
  </sheetData>
  <phoneticPr fontId="5" type="noConversion"/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14</vt:i4>
      </vt:variant>
    </vt:vector>
  </HeadingPairs>
  <TitlesOfParts>
    <vt:vector size="24" baseType="lpstr">
      <vt:lpstr>갑지</vt:lpstr>
      <vt:lpstr>총괄</vt:lpstr>
      <vt:lpstr>원가계산서</vt:lpstr>
      <vt:lpstr>내역서</vt:lpstr>
      <vt:lpstr>일위대가목록</vt:lpstr>
      <vt:lpstr>일위대가_산근</vt:lpstr>
      <vt:lpstr>노임</vt:lpstr>
      <vt:lpstr>경비</vt:lpstr>
      <vt:lpstr>전역변수</vt:lpstr>
      <vt:lpstr>중기전역변수</vt:lpstr>
      <vt:lpstr>갑지!Print_Area</vt:lpstr>
      <vt:lpstr>경비!Print_Area</vt:lpstr>
      <vt:lpstr>내역서!Print_Area</vt:lpstr>
      <vt:lpstr>노임!Print_Area</vt:lpstr>
      <vt:lpstr>원가계산서!Print_Area</vt:lpstr>
      <vt:lpstr>일위대가목록!Print_Area</vt:lpstr>
      <vt:lpstr>총괄!Print_Area</vt:lpstr>
      <vt:lpstr>경비!Print_Titles</vt:lpstr>
      <vt:lpstr>내역서!Print_Titles</vt:lpstr>
      <vt:lpstr>노임!Print_Titles</vt:lpstr>
      <vt:lpstr>일위대가_산근!Print_Titles</vt:lpstr>
      <vt:lpstr>일위대가목록!Print_Titles</vt:lpstr>
      <vt:lpstr>전역변수!Print_Titles</vt:lpstr>
      <vt:lpstr>중기전역변수!Print_Titles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김대현</dc:creator>
  <cp:lastModifiedBy>MOLIT</cp:lastModifiedBy>
  <cp:lastPrinted>2026-05-26T09:24:14Z</cp:lastPrinted>
  <dcterms:created xsi:type="dcterms:W3CDTF">2022-08-25T05:36:11Z</dcterms:created>
  <dcterms:modified xsi:type="dcterms:W3CDTF">2026-05-27T06:54:45Z</dcterms:modified>
</cp:coreProperties>
</file>